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Reporting &amp; Analysis\01. GCAP Group Consolidated\08. IR Pack\2021\09. September\"/>
    </mc:Choice>
  </mc:AlternateContent>
  <xr:revisionPtr revIDLastSave="0" documentId="13_ncr:1_{55B7E76F-DF34-432C-89F0-5B71D4077032}" xr6:coauthVersionLast="47" xr6:coauthVersionMax="47" xr10:uidLastSave="{00000000-0000-0000-0000-000000000000}"/>
  <bookViews>
    <workbookView xWindow="-108" yWindow="-108" windowWidth="23256" windowHeight="12576" tabRatio="814" firstSheet="11" activeTab="19" xr2:uid="{F2ADA5C9-F268-4EB6-8141-57515BD61B2B}"/>
  </bookViews>
  <sheets>
    <sheet name="Cover page " sheetId="59" r:id="rId1"/>
    <sheet name="NAV Statement 9M21" sheetId="82" r:id="rId2"/>
    <sheet name="NAV Statement 3Q21" sheetId="83" r:id="rId3"/>
    <sheet name="Portfolio Overview" sheetId="84" r:id="rId4"/>
    <sheet name="Value Creation 9M21" sheetId="85" r:id="rId5"/>
    <sheet name="Value Creation 3Q21" sheetId="86" r:id="rId6"/>
    <sheet name="Management P&amp;L" sheetId="87" r:id="rId7"/>
    <sheet name="Healthcare Services" sheetId="88" r:id="rId8"/>
    <sheet name="Retail (Pharmacy)" sheetId="55" r:id="rId9"/>
    <sheet name="Water Utility" sheetId="52" r:id="rId10"/>
    <sheet name="P&amp;C Insurance" sheetId="90" r:id="rId11"/>
    <sheet name="Medical Insurance" sheetId="89" r:id="rId12"/>
    <sheet name="Renewable Energy " sheetId="16" r:id="rId13"/>
    <sheet name="Education" sheetId="93" r:id="rId14"/>
    <sheet name="Wine" sheetId="60" r:id="rId15"/>
    <sheet name="Beer" sheetId="63" r:id="rId16"/>
    <sheet name="Distribution" sheetId="79" r:id="rId17"/>
    <sheet name="Auto Service" sheetId="61" r:id="rId18"/>
    <sheet name="Housing development" sheetId="91" r:id="rId19"/>
    <sheet name="Hospitality &amp; Commercial RE" sheetId="92" r:id="rId20"/>
  </sheets>
  <definedNames>
    <definedName name="_ftn3" localSheetId="5">'Value Creation 3Q21'!#REF!</definedName>
    <definedName name="_ftn3" localSheetId="4">'Value Creation 9M21'!#REF!</definedName>
    <definedName name="_ftnref1" localSheetId="6">'Management P&amp;L'!#REF!</definedName>
    <definedName name="_ftnref1" localSheetId="2">'NAV Statement 3Q21'!$G$39</definedName>
    <definedName name="_ftnref1" localSheetId="1">'NAV Statement 9M21'!$G$39</definedName>
    <definedName name="_ftnref1" localSheetId="3">'Portfolio Overview'!$J$10</definedName>
    <definedName name="_ftnref1" localSheetId="5">'Value Creation 3Q21'!$H$18</definedName>
    <definedName name="_ftnref1" localSheetId="4">'Value Creation 9M21'!$H$18</definedName>
    <definedName name="_ftnref3" localSheetId="5">'Value Creation 3Q21'!#REF!</definedName>
    <definedName name="_ftnref3" localSheetId="4">'Value Creation 9M21'!#REF!</definedName>
    <definedName name="_Hlk32624635" localSheetId="6">'Management P&amp;L'!#REF!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7" i="90" l="1"/>
  <c r="D19" i="61" l="1"/>
  <c r="D18" i="61"/>
  <c r="D17" i="61"/>
  <c r="D12" i="61"/>
  <c r="D11" i="61"/>
  <c r="D7" i="61"/>
  <c r="C14" i="61"/>
  <c r="B14" i="61"/>
  <c r="D14" i="61" s="1"/>
  <c r="C9" i="61"/>
  <c r="B9" i="61"/>
  <c r="D9" i="61" s="1"/>
  <c r="C15" i="61" l="1"/>
  <c r="C16" i="61"/>
  <c r="C22" i="61"/>
  <c r="B10" i="61"/>
  <c r="B15" i="61"/>
  <c r="C10" i="61"/>
  <c r="D15" i="61" l="1"/>
  <c r="B16" i="61"/>
  <c r="B22" i="61"/>
  <c r="G37" i="79" l="1"/>
  <c r="G36" i="79"/>
  <c r="G34" i="79"/>
  <c r="G32" i="79"/>
  <c r="G29" i="79"/>
  <c r="G28" i="79"/>
  <c r="G27" i="79"/>
  <c r="D41" i="79"/>
  <c r="D37" i="79"/>
  <c r="D29" i="79"/>
  <c r="D28" i="79"/>
  <c r="D27" i="79"/>
  <c r="F38" i="79"/>
  <c r="E38" i="79"/>
  <c r="C38" i="79"/>
  <c r="B38" i="79"/>
  <c r="C33" i="79"/>
  <c r="B33" i="79"/>
  <c r="F33" i="79"/>
  <c r="E33" i="79"/>
  <c r="F30" i="79"/>
  <c r="E30" i="79"/>
  <c r="C30" i="79"/>
  <c r="B30" i="79"/>
  <c r="F40" i="79" l="1"/>
  <c r="F42" i="79" s="1"/>
  <c r="C40" i="79"/>
  <c r="C42" i="79" s="1"/>
  <c r="B40" i="79"/>
  <c r="D30" i="79"/>
  <c r="G30" i="79"/>
  <c r="E40" i="79"/>
  <c r="D40" i="79" l="1"/>
  <c r="B42" i="79"/>
  <c r="E42" i="79"/>
  <c r="D42" i="79" l="1"/>
  <c r="G42" i="79"/>
</calcChain>
</file>

<file path=xl/sharedStrings.xml><?xml version="1.0" encoding="utf-8"?>
<sst xmlns="http://schemas.openxmlformats.org/spreadsheetml/2006/main" count="2170" uniqueCount="557">
  <si>
    <t>GEL thousands, unless otherwise noted</t>
  </si>
  <si>
    <t>Other</t>
  </si>
  <si>
    <t>Georgia Capital PLC</t>
  </si>
  <si>
    <t>Revenue</t>
  </si>
  <si>
    <t>EBITDA</t>
  </si>
  <si>
    <t>Change</t>
  </si>
  <si>
    <t>NMF</t>
  </si>
  <si>
    <t>Private investment portfolio – IFRS Accounts, Water Utility Business</t>
  </si>
  <si>
    <t>Private investment portfolio – IFRS Accounts, Renewable Energy Business</t>
  </si>
  <si>
    <t>(UNAUDITED)</t>
  </si>
  <si>
    <t xml:space="preserve">Disclaimer: </t>
  </si>
  <si>
    <t xml:space="preserve">Water Utility </t>
  </si>
  <si>
    <t xml:space="preserve">Renewable Energy </t>
  </si>
  <si>
    <t>Listed Portfolio Companies</t>
  </si>
  <si>
    <t>Private Portfolio Companies</t>
  </si>
  <si>
    <t>Education</t>
  </si>
  <si>
    <t>BoG</t>
  </si>
  <si>
    <t xml:space="preserve">   of which, Cash and liquid funds</t>
  </si>
  <si>
    <t>Value Creation</t>
  </si>
  <si>
    <t>(1)+(2)+(3)</t>
  </si>
  <si>
    <t>Change %</t>
  </si>
  <si>
    <t>Listed</t>
  </si>
  <si>
    <t>Private</t>
  </si>
  <si>
    <t>Interest expense</t>
  </si>
  <si>
    <t>Operating expenses</t>
  </si>
  <si>
    <t xml:space="preserve">Fair value changes of portfolio companies </t>
  </si>
  <si>
    <t>Listed portfolio companies</t>
  </si>
  <si>
    <t xml:space="preserve">    Of which, Georgia Healthcare Group PLC</t>
  </si>
  <si>
    <t xml:space="preserve">    Of which, Bank of Georgia Group PLC</t>
  </si>
  <si>
    <t>Private portfolio companies</t>
  </si>
  <si>
    <t xml:space="preserve">    Of which, Water Utility</t>
  </si>
  <si>
    <t xml:space="preserve">    Of which, P&amp;C Insurance</t>
  </si>
  <si>
    <t xml:space="preserve">    Of which, Renewable energy</t>
  </si>
  <si>
    <t>Total investment return</t>
  </si>
  <si>
    <t>Net foreign currency loss</t>
  </si>
  <si>
    <t>Non-recurring expenses</t>
  </si>
  <si>
    <t>Interest received</t>
  </si>
  <si>
    <t>Interest paid</t>
  </si>
  <si>
    <t>Gross profit</t>
  </si>
  <si>
    <t>Interest income</t>
  </si>
  <si>
    <t>– non-controlling interests</t>
  </si>
  <si>
    <t>Cash and cash equivalents</t>
  </si>
  <si>
    <t>Goodwill</t>
  </si>
  <si>
    <t>Intangible assets</t>
  </si>
  <si>
    <t>Total assets</t>
  </si>
  <si>
    <t>Deferred income</t>
  </si>
  <si>
    <t>Borrowings</t>
  </si>
  <si>
    <t>Total liabilities</t>
  </si>
  <si>
    <t>Total equity</t>
  </si>
  <si>
    <t>Total liabilities and equity</t>
  </si>
  <si>
    <t>Effect of exchange rates changes on cash and cash equivalents</t>
  </si>
  <si>
    <t>Water Utility</t>
  </si>
  <si>
    <t>Renewable Energy</t>
  </si>
  <si>
    <t>INCOME STATEMENT</t>
  </si>
  <si>
    <t>Revenue from water supply to legal entities</t>
  </si>
  <si>
    <t>Revenue from water supply to individuals</t>
  </si>
  <si>
    <t>Revenue from electric power sales</t>
  </si>
  <si>
    <t>Other income</t>
  </si>
  <si>
    <t>Salaries and benefits</t>
  </si>
  <si>
    <t>Electricity and transmission costs</t>
  </si>
  <si>
    <t>Other operating expenses</t>
  </si>
  <si>
    <t>Provisions for doubtful trade receivables</t>
  </si>
  <si>
    <t>Depreciation and amortization</t>
  </si>
  <si>
    <t>EBIT</t>
  </si>
  <si>
    <t>EBIT Margin</t>
  </si>
  <si>
    <t>Net interest expense</t>
  </si>
  <si>
    <t>Net non-recurring income / (expense)</t>
  </si>
  <si>
    <t>Foreign exchange (loss) gain</t>
  </si>
  <si>
    <t>EBT</t>
  </si>
  <si>
    <t>STATEMENT OF CASH FLOW</t>
  </si>
  <si>
    <t>Cash received from customers</t>
  </si>
  <si>
    <t>Cash paid to suppliers</t>
  </si>
  <si>
    <t>Cash paid to employees</t>
  </si>
  <si>
    <t>Taxes paid</t>
  </si>
  <si>
    <t>Maintenance capex</t>
  </si>
  <si>
    <t>Operating cash flow</t>
  </si>
  <si>
    <t>Purchase of PPE and intangible assets</t>
  </si>
  <si>
    <t>Proceeds from PPE and investment property sale</t>
  </si>
  <si>
    <t>CAPEX VAT</t>
  </si>
  <si>
    <t>Proceeds from borrowings</t>
  </si>
  <si>
    <t>Repayment of borrowings</t>
  </si>
  <si>
    <t>Contributions under share-based payment plan</t>
  </si>
  <si>
    <t>Total cash flow from financing activities</t>
  </si>
  <si>
    <t>Effect of exchange rates changes on cash</t>
  </si>
  <si>
    <t>Cash, beginning balance</t>
  </si>
  <si>
    <t>Cash, ending balance</t>
  </si>
  <si>
    <t>BALANCE SHEET</t>
  </si>
  <si>
    <t>Trade and other receivables</t>
  </si>
  <si>
    <t>Other current assets</t>
  </si>
  <si>
    <t>Total current assets</t>
  </si>
  <si>
    <t>Property, plant and equipment</t>
  </si>
  <si>
    <t>Investment Property</t>
  </si>
  <si>
    <t>Other non-current assets</t>
  </si>
  <si>
    <t>Total non-current assets</t>
  </si>
  <si>
    <t>Current borrowings</t>
  </si>
  <si>
    <t>Trade and other payables</t>
  </si>
  <si>
    <t>Other current liabilities</t>
  </si>
  <si>
    <t>Total current liabilities</t>
  </si>
  <si>
    <t>Long term borrowings</t>
  </si>
  <si>
    <t>Other non-current liabilities</t>
  </si>
  <si>
    <t>Total non-current liabilities</t>
  </si>
  <si>
    <t>Net cash flows from operating activities</t>
  </si>
  <si>
    <t>Loans issued</t>
  </si>
  <si>
    <t>Cash paid for lease liabilities</t>
  </si>
  <si>
    <t>Net cash flows from financing activities</t>
  </si>
  <si>
    <t>Exchange (losses)/gains on cash equivalents</t>
  </si>
  <si>
    <t>Total cash inflow/(outflow)</t>
  </si>
  <si>
    <t>Salaries and benefits paid</t>
  </si>
  <si>
    <t>Purchase of property and equipment</t>
  </si>
  <si>
    <t>Purchase of intangible assets</t>
  </si>
  <si>
    <t>Purchase of treasury shares</t>
  </si>
  <si>
    <t>Cash and cash equivalents, beginning</t>
  </si>
  <si>
    <t>Cash and cash equivalents, ending</t>
  </si>
  <si>
    <t>Other Liabilities</t>
  </si>
  <si>
    <t>Total Revenue</t>
  </si>
  <si>
    <t>Total Operating Expenses</t>
  </si>
  <si>
    <t>Foreign exchange (losses) gains</t>
  </si>
  <si>
    <t>Attributable to:</t>
  </si>
  <si>
    <t>– shareholders of the Group</t>
  </si>
  <si>
    <t>Cash receipt from customers</t>
  </si>
  <si>
    <t>Cash flow from operating activities</t>
  </si>
  <si>
    <t>VAT return</t>
  </si>
  <si>
    <t>Capital increase</t>
  </si>
  <si>
    <t>Total equity attributable to shareholders of the Group</t>
  </si>
  <si>
    <t>Non-controlling interest</t>
  </si>
  <si>
    <t>General and administrative expenses</t>
  </si>
  <si>
    <t>Net interest income/expense</t>
  </si>
  <si>
    <t>Purchase of Property, Plant and Equipment</t>
  </si>
  <si>
    <t>Accounts Receivable</t>
  </si>
  <si>
    <t>Prepayments &amp; Other Assets</t>
  </si>
  <si>
    <t>Inventory</t>
  </si>
  <si>
    <t>Intangible Assets, Net</t>
  </si>
  <si>
    <t>Property and Equipment, Net</t>
  </si>
  <si>
    <t>Total Assets</t>
  </si>
  <si>
    <t>Accounts Payable</t>
  </si>
  <si>
    <t>Other Current Liabilities</t>
  </si>
  <si>
    <t>Total Liabilities</t>
  </si>
  <si>
    <t>TOTAL LIABILITIES AND EQUITY</t>
  </si>
  <si>
    <t>Costs of services</t>
  </si>
  <si>
    <t>Net increase/(decrease) in cash and cash equivalents</t>
  </si>
  <si>
    <t>Total Listed Portfolio Value</t>
  </si>
  <si>
    <t>Listed Portfolio value change %</t>
  </si>
  <si>
    <t>Total Private Portfolio Value</t>
  </si>
  <si>
    <t>Private Portfolio value change %</t>
  </si>
  <si>
    <t xml:space="preserve">  of which, share-based comp.</t>
  </si>
  <si>
    <t>Portfolio Businesses</t>
  </si>
  <si>
    <t xml:space="preserve">Income tax paid </t>
  </si>
  <si>
    <t>Dividends paid out</t>
  </si>
  <si>
    <t>Payment of finance lease liabilities</t>
  </si>
  <si>
    <t>Cash flow from operating activities before maint. capex</t>
  </si>
  <si>
    <t>Cost of pharma – wholesale</t>
  </si>
  <si>
    <t>Cost of pharma - retail</t>
  </si>
  <si>
    <t xml:space="preserve">Salaries and other employee benefits </t>
  </si>
  <si>
    <t xml:space="preserve">  General and administrative expenses excluding IFRS 16</t>
  </si>
  <si>
    <t>Impairment of receivables</t>
  </si>
  <si>
    <t>Other operating income</t>
  </si>
  <si>
    <t>EBITDA excluding IFRS 16</t>
  </si>
  <si>
    <t>EBITDA margin excluding IFRS 16</t>
  </si>
  <si>
    <t xml:space="preserve">  Depreciation and amortization excluding IFRS 16</t>
  </si>
  <si>
    <t>Net interest income (expense)</t>
  </si>
  <si>
    <t xml:space="preserve">  Net interest income (expense) excluding IFRS 16</t>
  </si>
  <si>
    <t>Net gains/(losses) from foreign currencies</t>
  </si>
  <si>
    <t xml:space="preserve">  Net gains/(losses) from foreign currencies excluding IFRS 16</t>
  </si>
  <si>
    <t>Net non-recurring income/(expense)</t>
  </si>
  <si>
    <t>Income tax benefit/(expense)</t>
  </si>
  <si>
    <t xml:space="preserve">Attributable to: </t>
  </si>
  <si>
    <t xml:space="preserve">  - shareholders of the Company</t>
  </si>
  <si>
    <t xml:space="preserve">  - non-controlling interests</t>
  </si>
  <si>
    <t xml:space="preserve">Revenue received </t>
  </si>
  <si>
    <t>Cost of services paid</t>
  </si>
  <si>
    <t>Gross profit received</t>
  </si>
  <si>
    <t>Salaries paid</t>
  </si>
  <si>
    <t xml:space="preserve">General and administrative expenses paid </t>
  </si>
  <si>
    <t>General and administrative expenses paid, excluding IFRS 16</t>
  </si>
  <si>
    <t>Other operating income/(expense) and tax paid</t>
  </si>
  <si>
    <t>Net cash flows from operating activities before income tax</t>
  </si>
  <si>
    <t>Net cash flows from operating activities, excluding IFRS 16</t>
  </si>
  <si>
    <t>Cash outflow on Capex</t>
  </si>
  <si>
    <t>Interest income received</t>
  </si>
  <si>
    <t>Interest expense paid on finance lease</t>
  </si>
  <si>
    <t>Increase/(decrease) in borrowings</t>
  </si>
  <si>
    <t>Interest expense paid</t>
  </si>
  <si>
    <t>Cash and bank deposits, beginning</t>
  </si>
  <si>
    <t>Cash and bank deposits, ending</t>
  </si>
  <si>
    <t xml:space="preserve"> Cash and bank deposits</t>
  </si>
  <si>
    <t xml:space="preserve"> Receivables from sale of pharmaceuticals</t>
  </si>
  <si>
    <t xml:space="preserve"> Property and equipment</t>
  </si>
  <si>
    <t xml:space="preserve"> Right of use assets</t>
  </si>
  <si>
    <t xml:space="preserve"> Goodwill and other intangible assets</t>
  </si>
  <si>
    <t xml:space="preserve"> Inventory</t>
  </si>
  <si>
    <t xml:space="preserve"> Prepayments</t>
  </si>
  <si>
    <t xml:space="preserve"> Other assets</t>
  </si>
  <si>
    <t xml:space="preserve"> Borrowed Funds </t>
  </si>
  <si>
    <t xml:space="preserve"> Accounts payable</t>
  </si>
  <si>
    <t xml:space="preserve"> Other liabilities</t>
  </si>
  <si>
    <t>Intersegment loans issued proceeds from other investing activities</t>
  </si>
  <si>
    <t>Payment of dividends</t>
  </si>
  <si>
    <t xml:space="preserve">Total Portfolio value change % </t>
  </si>
  <si>
    <t xml:space="preserve">  of which, Loans issued</t>
  </si>
  <si>
    <t xml:space="preserve">  of which, Gross Debt</t>
  </si>
  <si>
    <t xml:space="preserve">NAV change % </t>
  </si>
  <si>
    <r>
      <t xml:space="preserve">Total Portfolio Value </t>
    </r>
    <r>
      <rPr>
        <b/>
        <sz val="10"/>
        <color rgb="FF0070C0"/>
        <rFont val="Segoe UI"/>
        <family val="2"/>
      </rPr>
      <t>(1)</t>
    </r>
  </si>
  <si>
    <r>
      <t xml:space="preserve">Net Debt </t>
    </r>
    <r>
      <rPr>
        <b/>
        <sz val="10"/>
        <color rgb="FF0070C0"/>
        <rFont val="Segoe UI"/>
        <family val="2"/>
      </rPr>
      <t>(2)</t>
    </r>
  </si>
  <si>
    <r>
      <t xml:space="preserve">Net other assets/ (liabilities) </t>
    </r>
    <r>
      <rPr>
        <b/>
        <sz val="10"/>
        <color rgb="FF0070C0"/>
        <rFont val="Segoe UI"/>
        <family val="2"/>
      </rPr>
      <t>(3)</t>
    </r>
  </si>
  <si>
    <r>
      <t xml:space="preserve">Net Asset Value </t>
    </r>
    <r>
      <rPr>
        <b/>
        <sz val="10"/>
        <color rgb="FF0070C0"/>
        <rFont val="Segoe UI"/>
        <family val="2"/>
      </rPr>
      <t>(1)+(2)+(3)</t>
    </r>
  </si>
  <si>
    <t>GEL ‘000, unless otherwise noted </t>
  </si>
  <si>
    <t xml:space="preserve">Dividend income </t>
  </si>
  <si>
    <t>Realised / unrealised (loss)/ gain on liquid funds</t>
  </si>
  <si>
    <t>Gross operating (loss)/income</t>
  </si>
  <si>
    <t>GCAP net operating (loss)/income</t>
  </si>
  <si>
    <t xml:space="preserve">    Of which, Education</t>
  </si>
  <si>
    <t>GEL ‘000</t>
  </si>
  <si>
    <t>Total portfolio</t>
  </si>
  <si>
    <t>Operating Performance*</t>
  </si>
  <si>
    <t>* Change in the fair value attributable to the change in actual or expected earnings of the business, as well as the change in net debt.</t>
  </si>
  <si>
    <t>Amounts in GEL ‘000</t>
  </si>
  <si>
    <r>
      <t>Listed portfolio</t>
    </r>
    <r>
      <rPr>
        <b/>
        <i/>
        <sz val="10"/>
        <color rgb="FF000000"/>
        <rFont val="Segoe UI"/>
        <family val="2"/>
      </rPr>
      <t xml:space="preserve"> </t>
    </r>
    <r>
      <rPr>
        <b/>
        <i/>
        <sz val="10"/>
        <color rgb="FFC45911"/>
        <rFont val="Segoe UI"/>
        <family val="2"/>
      </rPr>
      <t>(1)</t>
    </r>
  </si>
  <si>
    <r>
      <t xml:space="preserve">Private portfolio </t>
    </r>
    <r>
      <rPr>
        <b/>
        <i/>
        <sz val="10"/>
        <color rgb="FFC45911"/>
        <rFont val="Segoe UI"/>
        <family val="2"/>
      </rPr>
      <t>(2)=(a)+(b)+(c)</t>
    </r>
  </si>
  <si>
    <r>
      <t xml:space="preserve">Total portfolio value </t>
    </r>
    <r>
      <rPr>
        <b/>
        <i/>
        <sz val="10"/>
        <color rgb="FFC45911"/>
        <rFont val="Segoe UI"/>
        <family val="2"/>
      </rPr>
      <t>(3)=(1)+(2)</t>
    </r>
  </si>
  <si>
    <t>Georgia Capital Financial Information</t>
  </si>
  <si>
    <t>Portfolio Company Financial Information</t>
  </si>
  <si>
    <t>Management Accounts, Management Income Statement - Georgia Capital</t>
  </si>
  <si>
    <t>Management Accounts, Portfolio Overview - Georgia Capital</t>
  </si>
  <si>
    <t xml:space="preserve"> Total shareholders' equity</t>
  </si>
  <si>
    <t>2a.</t>
  </si>
  <si>
    <t xml:space="preserve">Investment </t>
  </si>
  <si>
    <t>2b.</t>
  </si>
  <si>
    <t>Buyback</t>
  </si>
  <si>
    <t>2c. Dividend</t>
  </si>
  <si>
    <t>3.Operating expenses</t>
  </si>
  <si>
    <t>4. Liquidity/ FX/Other</t>
  </si>
  <si>
    <t>Bank of Georgia (BoG)</t>
  </si>
  <si>
    <t xml:space="preserve"> Large Companies</t>
  </si>
  <si>
    <t>Healthcare Services</t>
  </si>
  <si>
    <t>Retail (Pharmacy)</t>
  </si>
  <si>
    <t xml:space="preserve">Insurance (P&amp;C and Medical) </t>
  </si>
  <si>
    <t xml:space="preserve">    Of which, Medical Insurance</t>
  </si>
  <si>
    <t xml:space="preserve"> Investment Stage Companies</t>
  </si>
  <si>
    <t xml:space="preserve"> Other Companies</t>
  </si>
  <si>
    <t>Net Asset Value per share, GEL</t>
  </si>
  <si>
    <t>NAV per share, GEL change %</t>
  </si>
  <si>
    <t>1. Value creation*</t>
  </si>
  <si>
    <t>* Value creation of each portfolio investment is calculated as follows: we aggregate a) change in beginning and ending fair values, b) gains from realized sales (if any) and c) dividend income during period. We then adjust the net result to remove capital injections (if any) to arrive at the total value creation / investment return.</t>
  </si>
  <si>
    <t>% share in total portfolio</t>
  </si>
  <si>
    <t>Retail (pharmacy)</t>
  </si>
  <si>
    <t>Insurance (P&amp;C and Medical)</t>
  </si>
  <si>
    <t xml:space="preserve">  Of which, P&amp;C Insurance</t>
  </si>
  <si>
    <t xml:space="preserve">  Of which, Medical Insurance</t>
  </si>
  <si>
    <r>
      <t xml:space="preserve">Large portfolio companies </t>
    </r>
    <r>
      <rPr>
        <b/>
        <i/>
        <sz val="10"/>
        <color rgb="FFC45911"/>
        <rFont val="Segoe UI"/>
        <family val="2"/>
      </rPr>
      <t>(a)</t>
    </r>
  </si>
  <si>
    <r>
      <t xml:space="preserve">Investment stage portfolio companies </t>
    </r>
    <r>
      <rPr>
        <b/>
        <i/>
        <sz val="10"/>
        <color rgb="FFC45911"/>
        <rFont val="Segoe UI"/>
        <family val="2"/>
      </rPr>
      <t>(b)</t>
    </r>
  </si>
  <si>
    <r>
      <t>Other</t>
    </r>
    <r>
      <rPr>
        <b/>
        <i/>
        <sz val="10"/>
        <color rgb="FF000000"/>
        <rFont val="Segoe UI"/>
        <family val="2"/>
      </rPr>
      <t xml:space="preserve"> </t>
    </r>
    <r>
      <rPr>
        <b/>
        <i/>
        <sz val="10"/>
        <color rgb="FFC45911"/>
        <rFont val="Segoe UI"/>
        <family val="2"/>
      </rPr>
      <t>(c)</t>
    </r>
  </si>
  <si>
    <t>Investment Stage Portfolio Companies</t>
  </si>
  <si>
    <t xml:space="preserve"> and FX[3]</t>
  </si>
  <si>
    <t xml:space="preserve">Large Portfolio Companies </t>
  </si>
  <si>
    <t>*** Change in the fair value attributable to the change in valuation multiples (or capitalization rates) and the effect of exchange rate movement on net debt.</t>
  </si>
  <si>
    <t xml:space="preserve">** The difference between fair value and acquisition price in the first reporting period in which the business/greenfield project is no longer valued at acquisition price/cost.  </t>
  </si>
  <si>
    <t>Greenfields / buy-outs**</t>
  </si>
  <si>
    <t>Multiple Change and FX***</t>
  </si>
  <si>
    <t xml:space="preserve">  Large Portfolio Companies</t>
  </si>
  <si>
    <t xml:space="preserve">    Of which, Healthcare Services</t>
  </si>
  <si>
    <t xml:space="preserve">    Of which, Retail (pharmacy)</t>
  </si>
  <si>
    <t xml:space="preserve">    Of which, Insurance (P&amp;C and Medical) </t>
  </si>
  <si>
    <t xml:space="preserve">  Investment Stage Portfolio Companies</t>
  </si>
  <si>
    <t xml:space="preserve">  Other businesses</t>
  </si>
  <si>
    <t xml:space="preserve"> Securities and loans issued</t>
  </si>
  <si>
    <t xml:space="preserve"> Total assets</t>
  </si>
  <si>
    <t xml:space="preserve"> Total liabilities</t>
  </si>
  <si>
    <t>Private investment portfolio – IFRS Accounts, Retail (Pharmacy) Business</t>
  </si>
  <si>
    <t>COGS</t>
  </si>
  <si>
    <t>Salaries and other employee benefits</t>
  </si>
  <si>
    <t>Sales and marketing expenses</t>
  </si>
  <si>
    <t>Distribution expenses</t>
  </si>
  <si>
    <t>Net foreign currency gain (loss)</t>
  </si>
  <si>
    <t>Cash paid for operating expenses</t>
  </si>
  <si>
    <t>Repayments of borrowings</t>
  </si>
  <si>
    <t>Issue of share capital</t>
  </si>
  <si>
    <t>Effect of exchange rate changes on cash and cash equivalents</t>
  </si>
  <si>
    <t>Cash and cash equivalents at beginning of period</t>
  </si>
  <si>
    <t>Cash and cash equivalents at end of period</t>
  </si>
  <si>
    <t>Amounts due from financial institutions</t>
  </si>
  <si>
    <t>Private investment portfolio – IFRS Accounts, Auto Services Business</t>
  </si>
  <si>
    <t>Selling, general administrative expenses</t>
  </si>
  <si>
    <t>Net other operating income / (expenses)</t>
  </si>
  <si>
    <t>Total operating expenses</t>
  </si>
  <si>
    <t>Depreciation expense</t>
  </si>
  <si>
    <t>Amortization expense</t>
  </si>
  <si>
    <t>Foreign exchange gain / (loss)</t>
  </si>
  <si>
    <t>Non-recurring income / (costs)</t>
  </si>
  <si>
    <t>Operating revenue received</t>
  </si>
  <si>
    <t>Operating expenses paid</t>
  </si>
  <si>
    <t>Issue of ordinary shares</t>
  </si>
  <si>
    <t>Repayment of lease liabilities</t>
  </si>
  <si>
    <t>Interest paid on lease liabilities</t>
  </si>
  <si>
    <t>Accounts receivable</t>
  </si>
  <si>
    <t>Premises and equipment, net</t>
  </si>
  <si>
    <t>Intangible assets, net</t>
  </si>
  <si>
    <t>Prepayments</t>
  </si>
  <si>
    <t>Other Assets</t>
  </si>
  <si>
    <t>Accounts payable</t>
  </si>
  <si>
    <t>Dec-20</t>
  </si>
  <si>
    <t>Lease liability</t>
  </si>
  <si>
    <t>Private investment portfolio – IFRS Accounts, Wine Business</t>
  </si>
  <si>
    <t xml:space="preserve"> Lease liabilities</t>
  </si>
  <si>
    <t>Net profit/(loss) before income tax</t>
  </si>
  <si>
    <t>Net profit/(loss)</t>
  </si>
  <si>
    <t>Net profit/(loss) (adjusted IFRS)</t>
  </si>
  <si>
    <t>Profit/(Loss) before foreign exchange movements and non-recurring expenses</t>
  </si>
  <si>
    <t>Enterprise Value (EV)</t>
  </si>
  <si>
    <t>Equity Value</t>
  </si>
  <si>
    <t>Net investments in securities</t>
  </si>
  <si>
    <t>Proceeds from sales of Property,Plant &amp; Equipment</t>
  </si>
  <si>
    <t>Education*</t>
  </si>
  <si>
    <t>Loan Issued</t>
  </si>
  <si>
    <t>EBITDA margin</t>
  </si>
  <si>
    <t>Gross profit margin</t>
  </si>
  <si>
    <t>Private investment portfolio – IFRS Accounts, Distribution Business</t>
  </si>
  <si>
    <t>Private investment portfolio – IFRS Accounts, Beer Business</t>
  </si>
  <si>
    <t>Jun-21</t>
  </si>
  <si>
    <t>Net non-recurring items</t>
  </si>
  <si>
    <t xml:space="preserve">Net profit/(loss) </t>
  </si>
  <si>
    <t>+0.9 ppts</t>
  </si>
  <si>
    <t>Sale of property and equipment</t>
  </si>
  <si>
    <t>Total equity attibutable to shareholders</t>
  </si>
  <si>
    <t>Revenue from electricity sales</t>
  </si>
  <si>
    <t>Other revenue</t>
  </si>
  <si>
    <t>Acquisition of subsidiaries</t>
  </si>
  <si>
    <t xml:space="preserve">-   </t>
  </si>
  <si>
    <t>Shares outstanding**</t>
  </si>
  <si>
    <t>**Number of shares in issue less total unawarded shares in JSC GCAP’s management trust.</t>
  </si>
  <si>
    <t>+2.4 ppts</t>
  </si>
  <si>
    <t>This document is not audited and should be read in conjunction with our 9M21 and 3Q21 results announcement and other financial information published by Georgia Capital PLC. Slight differences between the already published data and the data included in the excel file may arise due to the rounding differences.</t>
  </si>
  <si>
    <t>Supplementary Financial Information (9M21 and 3Q21 results)</t>
  </si>
  <si>
    <t>Sep-21</t>
  </si>
  <si>
    <t>Management Accounts, 9M21 Value Creation Pillars</t>
  </si>
  <si>
    <t>Management Accounts, 3Q21 Value Creation Pillars</t>
  </si>
  <si>
    <t>3Q21</t>
  </si>
  <si>
    <t>3Q20</t>
  </si>
  <si>
    <t>9M21</t>
  </si>
  <si>
    <t>9M20</t>
  </si>
  <si>
    <t>-0.5 ppts</t>
  </si>
  <si>
    <t>+0.3 ppts</t>
  </si>
  <si>
    <t>+12.6 ppts</t>
  </si>
  <si>
    <t>+21.6 ppts</t>
  </si>
  <si>
    <t>+21.1 ppts</t>
  </si>
  <si>
    <t>Proceeds from PPE sale (op. cf)</t>
  </si>
  <si>
    <t>Management Accounts, 3Q21 Net Asset Value Overview</t>
  </si>
  <si>
    <t>Management Accounts, 9M21 Net Asset Value Overview</t>
  </si>
  <si>
    <t>*Enterprise value is presented excluding non-operational assets, added to the equity value of the education business at cost.</t>
  </si>
  <si>
    <t>Of which, property damage reimbursement</t>
  </si>
  <si>
    <t xml:space="preserve">Restricted cash in Bank </t>
  </si>
  <si>
    <t>-3.4 ppts</t>
  </si>
  <si>
    <t>-3.0 ppts</t>
  </si>
  <si>
    <t>+5.6 ppts</t>
  </si>
  <si>
    <t>+10.0 ppts</t>
  </si>
  <si>
    <t>+0.8 ppts</t>
  </si>
  <si>
    <t>+4.2 ppts</t>
  </si>
  <si>
    <t>-0.3 ppts</t>
  </si>
  <si>
    <t>+1.5 ppts</t>
  </si>
  <si>
    <t>-6.6 ppts</t>
  </si>
  <si>
    <t>-3.8 ppts</t>
  </si>
  <si>
    <t>+1.0 ppts</t>
  </si>
  <si>
    <t>+1.8 ppts</t>
  </si>
  <si>
    <t>+1.9 ppts</t>
  </si>
  <si>
    <t>-9.8 ppts</t>
  </si>
  <si>
    <t>-6.7 ppts</t>
  </si>
  <si>
    <t>+1.3 ppts</t>
  </si>
  <si>
    <t>Private investment portfolio – IFRS Accounts, Healthcare Business</t>
  </si>
  <si>
    <t>Hospitals</t>
  </si>
  <si>
    <t>Clinics</t>
  </si>
  <si>
    <t>Diagnostic</t>
  </si>
  <si>
    <t>Eliminations</t>
  </si>
  <si>
    <t>Revenue, gross</t>
  </si>
  <si>
    <t>Corrections &amp; rebates</t>
  </si>
  <si>
    <t>Revenue, net</t>
  </si>
  <si>
    <t>Cost of salaries and other employee benefits</t>
  </si>
  <si>
    <t>Cost of materials and supplies</t>
  </si>
  <si>
    <t>Cost of medical service providers</t>
  </si>
  <si>
    <t>Cost of utilities and other</t>
  </si>
  <si>
    <t>-5.7ppts</t>
  </si>
  <si>
    <t>+11.5ppts</t>
  </si>
  <si>
    <t>-4.7ppts</t>
  </si>
  <si>
    <t>General and administrative expenses excluding IFRS 16</t>
  </si>
  <si>
    <t>-4.5ppts</t>
  </si>
  <si>
    <t>-2.9ppts</t>
  </si>
  <si>
    <t>+4.1ppts</t>
  </si>
  <si>
    <t>-3.8ppts</t>
  </si>
  <si>
    <t>Depreciation and amortization excluding IFRS 16</t>
  </si>
  <si>
    <t>Net interest income (expense) excluding IFRS 16</t>
  </si>
  <si>
    <t>Net gains/(losses) from foreign currencies excluding IFRS 16</t>
  </si>
  <si>
    <t>Profit/(loss) before income tax expense</t>
  </si>
  <si>
    <t>Profit/(loss) for the period from continious operations</t>
  </si>
  <si>
    <t>Loss from discontinued operations</t>
  </si>
  <si>
    <t>Profit/(loss) for the period</t>
  </si>
  <si>
    <t>Profit/(loss) for the period excluding IFRS 16 from continious operations</t>
  </si>
  <si>
    <t>Loss from discontinued operations excluding IFRS 16</t>
  </si>
  <si>
    <t>Profit/(loss) for the period excluding IFRS 16</t>
  </si>
  <si>
    <t>Net cash flows from operating activities from continuing operations</t>
  </si>
  <si>
    <t>Net cash flows from operating activities from discontinued operations</t>
  </si>
  <si>
    <t xml:space="preserve">Net cash flows from operating activities </t>
  </si>
  <si>
    <t>Net cash flows from operating activities from continuing operations (excluding IFRS 16)</t>
  </si>
  <si>
    <t>Net cash flows from operating activities from discontinued operations (Excluding IFRS 16)</t>
  </si>
  <si>
    <t>Net cash flows from operating activities (Excluding IFRS 16)</t>
  </si>
  <si>
    <t>Acquisition of subsidiaries/payments of holdback</t>
  </si>
  <si>
    <t>Proceeds from HTMC sale</t>
  </si>
  <si>
    <t>Dividends and intersegment loans issued/received</t>
  </si>
  <si>
    <t>Delisting fees paid</t>
  </si>
  <si>
    <t xml:space="preserve">Dividends paid </t>
  </si>
  <si>
    <t>Net cash flows from financing activities from discontinued operations</t>
  </si>
  <si>
    <t xml:space="preserve">Net cash flows from financing activities </t>
  </si>
  <si>
    <t>Net cash flows from financing activities from discontinued operations (Excluding IFRS16)</t>
  </si>
  <si>
    <t>Net cash flows from financing activities (Excluding IFRS16)</t>
  </si>
  <si>
    <t>Cash and cash equivalents, beginning from continuing operations</t>
  </si>
  <si>
    <t>Cash and cash equivalents, beginning from discontinued operations</t>
  </si>
  <si>
    <t>Cash and cash equivalents, ending from continuing operations</t>
  </si>
  <si>
    <t xml:space="preserve"> Total assets, of which: </t>
  </si>
  <si>
    <t xml:space="preserve"> Receivables from healthcare services</t>
  </si>
  <si>
    <t xml:space="preserve">   Of which, securities and intercompany loans</t>
  </si>
  <si>
    <t xml:space="preserve"> Total liabilities, of which: </t>
  </si>
  <si>
    <t xml:space="preserve"> Total shareholders' equity attributable to:</t>
  </si>
  <si>
    <t>Shareholders of the Company</t>
  </si>
  <si>
    <t>Private investment portfolio – IFRS Accounts, Medical Insurance</t>
  </si>
  <si>
    <t>Gross premiums written</t>
  </si>
  <si>
    <t>Earned premiums, gross</t>
  </si>
  <si>
    <t>Earned premiums, net</t>
  </si>
  <si>
    <t>Insurance claims expenses, gross</t>
  </si>
  <si>
    <t>Insurance claims expenses, net</t>
  </si>
  <si>
    <t>Acquisition costs, net</t>
  </si>
  <si>
    <t>Net underwriting profit</t>
  </si>
  <si>
    <t>Investment income</t>
  </si>
  <si>
    <t>Net fee and commission income</t>
  </si>
  <si>
    <t>Net investment profit</t>
  </si>
  <si>
    <t>Salaries and employee benefits</t>
  </si>
  <si>
    <t>Selling, general and administrative expenses</t>
  </si>
  <si>
    <t>Depreciation &amp; Amortisation</t>
  </si>
  <si>
    <t>Impairment charges</t>
  </si>
  <si>
    <t>Net other operating income</t>
  </si>
  <si>
    <t>Operating profit</t>
  </si>
  <si>
    <t>Foreign exchange (loss)/gain</t>
  </si>
  <si>
    <t>Pre-tax profit</t>
  </si>
  <si>
    <t>Income tax expense</t>
  </si>
  <si>
    <t>Net profit</t>
  </si>
  <si>
    <t>Insurance premium received</t>
  </si>
  <si>
    <t>Reinsurance premium paid</t>
  </si>
  <si>
    <t>Insurance benefits and claims paid</t>
  </si>
  <si>
    <t>Acquisition costs paid</t>
  </si>
  <si>
    <t>Net other operating expenses paid</t>
  </si>
  <si>
    <t>Income tax paid</t>
  </si>
  <si>
    <t>Cash outflows on capex</t>
  </si>
  <si>
    <t>Other investing activities</t>
  </si>
  <si>
    <t>Dividend Paid</t>
  </si>
  <si>
    <t>Interest Paid</t>
  </si>
  <si>
    <t xml:space="preserve"> Insurance premiums receivable</t>
  </si>
  <si>
    <t xml:space="preserve"> Other assets of which:</t>
  </si>
  <si>
    <t xml:space="preserve">   securities and intercompany loans</t>
  </si>
  <si>
    <t xml:space="preserve"> Insurance contract liabilities</t>
  </si>
  <si>
    <t xml:space="preserve"> Total shareholders' equity </t>
  </si>
  <si>
    <t>Private investment portfolio – IFRS Accounts, P&amp;C Insurance</t>
  </si>
  <si>
    <t>Reinsurance claims received</t>
  </si>
  <si>
    <t>Proceeds from repayment of loan issued</t>
  </si>
  <si>
    <t>Proceeds from / (Placement of) bank deposits</t>
  </si>
  <si>
    <t>Purchase of available-for-sale assets/ Deposits</t>
  </si>
  <si>
    <t>Amounts due from credit institutions</t>
  </si>
  <si>
    <t>Investment securities</t>
  </si>
  <si>
    <t>Insurance premiums receivable, net</t>
  </si>
  <si>
    <t>Ceded share of technical provisions</t>
  </si>
  <si>
    <t>PPE and intangible assets, net</t>
  </si>
  <si>
    <t>Deferred acquisition costs</t>
  </si>
  <si>
    <t>Pension fund assets</t>
  </si>
  <si>
    <t>Other assets</t>
  </si>
  <si>
    <t>Gross technical provisions</t>
  </si>
  <si>
    <t>Other insurance liabilities</t>
  </si>
  <si>
    <t>Current income tax liabilities</t>
  </si>
  <si>
    <t>Pension benefit obligations</t>
  </si>
  <si>
    <t>Private investment portfolio – IFRS Accounts, Housing Development Business</t>
  </si>
  <si>
    <t>Gross profit from apartments sale</t>
  </si>
  <si>
    <t>Gross Real Estate Profit</t>
  </si>
  <si>
    <t>Depreciation &amp; amortization</t>
  </si>
  <si>
    <t>Net foreign currency gain/(loss)</t>
  </si>
  <si>
    <t xml:space="preserve">Net Interest expense </t>
  </si>
  <si>
    <t>Non-recuring expenses</t>
  </si>
  <si>
    <t>Net profit/(loss) from discontinued operations</t>
  </si>
  <si>
    <t>Net loss</t>
  </si>
  <si>
    <t>STATEMENT OF CASH FLOW*</t>
  </si>
  <si>
    <t>Proceeds from sales of apartments</t>
  </si>
  <si>
    <t>Outflows for development</t>
  </si>
  <si>
    <t>Net proceeds from acquisition/sale of investment property</t>
  </si>
  <si>
    <t>Capital expenditure on investment property and PPE</t>
  </si>
  <si>
    <t>Net Intersegment loans received/(issued)</t>
  </si>
  <si>
    <t>Net cash flows from financing activities from continuing operations</t>
  </si>
  <si>
    <t xml:space="preserve">Exchange (losses)/gains on cash equivalents </t>
  </si>
  <si>
    <t>Cash and cash equivalents, begining</t>
  </si>
  <si>
    <t xml:space="preserve">Cash and cash equivalents, ending </t>
  </si>
  <si>
    <t>*Includes amounts due from credit institutions</t>
  </si>
  <si>
    <t>Accounts receivable and other loans</t>
  </si>
  <si>
    <t xml:space="preserve">Prepayments </t>
  </si>
  <si>
    <t>Inventories</t>
  </si>
  <si>
    <t xml:space="preserve">Property and equipment </t>
  </si>
  <si>
    <t xml:space="preserve"> Amounts due to credit institutions </t>
  </si>
  <si>
    <t xml:space="preserve"> Debt securities issued  </t>
  </si>
  <si>
    <t xml:space="preserve"> Deferred income </t>
  </si>
  <si>
    <t xml:space="preserve"> Other liabilities </t>
  </si>
  <si>
    <t>Private investment portfolio – IFRS Accounts, Hospitality and Commercial RE Business</t>
  </si>
  <si>
    <t>Revenue from operating lease</t>
  </si>
  <si>
    <t>Gross profit from operating leases</t>
  </si>
  <si>
    <t>Revenue from hospitality services</t>
  </si>
  <si>
    <t>Gross profit from hospitality services</t>
  </si>
  <si>
    <t>Net gain (losses) from revaluation of investment property</t>
  </si>
  <si>
    <t>Net loss before income tax</t>
  </si>
  <si>
    <t>Net proceeds from rent generating assets</t>
  </si>
  <si>
    <t>Net proceeds from hospitality services</t>
  </si>
  <si>
    <t>Other operating expenses paid</t>
  </si>
  <si>
    <t>Capital expenditure on investment property</t>
  </si>
  <si>
    <t>Proceeds from preferred stock issued</t>
  </si>
  <si>
    <t>Net intragroup loans (repaid) / received</t>
  </si>
  <si>
    <t>Investment property</t>
  </si>
  <si>
    <t>Land bank</t>
  </si>
  <si>
    <t>Commercial real estate</t>
  </si>
  <si>
    <t>Property and equipment</t>
  </si>
  <si>
    <t>Debt securities issued</t>
  </si>
  <si>
    <t>Other liabilities</t>
  </si>
  <si>
    <t>Private investment portfolio – IFRS Accounts, Education</t>
  </si>
  <si>
    <t>Revenues</t>
  </si>
  <si>
    <t xml:space="preserve">Foreign exchange gain / (loss) </t>
  </si>
  <si>
    <t>Non-operating gain / (loss)</t>
  </si>
  <si>
    <t>Net profit before income tax</t>
  </si>
  <si>
    <t>Cash receipts from customers</t>
  </si>
  <si>
    <t>Cash receipts from state</t>
  </si>
  <si>
    <t>Net proceeds from restricted cash</t>
  </si>
  <si>
    <t>Effect of exchange (losses)/gains on cash and cash equivalents</t>
  </si>
  <si>
    <t>Cash and cash equivalents at the beginning of period</t>
  </si>
  <si>
    <t>Cash and cash equivalents at the end of period</t>
  </si>
  <si>
    <t>Deferred revenue</t>
  </si>
  <si>
    <t>Other Non-current Liabilities</t>
  </si>
  <si>
    <t>Issue of preferred shares</t>
  </si>
  <si>
    <t>-6.5ppts</t>
  </si>
  <si>
    <t>+2.3ppts</t>
  </si>
  <si>
    <t>Other financing activities</t>
  </si>
  <si>
    <t>Net cash flows from financing activities, excluding IFRS 16</t>
  </si>
  <si>
    <t>Net cash flow from investing activities</t>
  </si>
  <si>
    <t>Cash flows from financing activities</t>
  </si>
  <si>
    <t>Cash flows from investing activities</t>
  </si>
  <si>
    <t>Cash flows from operating activities</t>
  </si>
  <si>
    <t>Net cash flows from investing activities  from continuing operations</t>
  </si>
  <si>
    <t xml:space="preserve">Net cash flows from investing activities  </t>
  </si>
  <si>
    <t>Net cash flows from investing activities  from discontinued operations</t>
  </si>
  <si>
    <t>Net cash flows from financing activities from continuing operations (excluding IFRS16)</t>
  </si>
  <si>
    <t>Total cash from investing activities</t>
  </si>
  <si>
    <t>Net cash flows from investing activities</t>
  </si>
  <si>
    <t>Total cash flow from investing activities</t>
  </si>
  <si>
    <t>Net (loss)/profit before income tax</t>
  </si>
  <si>
    <t>Net (loss)/profit</t>
  </si>
  <si>
    <t>Net cash flows investing activities</t>
  </si>
  <si>
    <t>Net loss from continuing operations</t>
  </si>
  <si>
    <t>Net cash flows from investing activities from continuing operations</t>
  </si>
  <si>
    <t>Net cash flows from investing activities from discontinued operations</t>
  </si>
  <si>
    <t>Net proceeds from borrowings</t>
  </si>
  <si>
    <t>Placement of bank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</si>
</sst>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_);_(* \(#,##0\);_(* &quot;-&quot;??_);_(@_)"/>
    <numFmt numFmtId="165" formatCode="0.0%"/>
    <numFmt numFmtId="166" formatCode="##0.0&quot; ppts&quot;"/>
    <numFmt numFmtId="167" formatCode="[$-409]mmm\-yy;@"/>
    <numFmt numFmtId="168" formatCode="0_);\(0\)"/>
    <numFmt numFmtId="169" formatCode="_(* #,##0.0_);_(* \(#,##0.0\);_(* &quot;-&quot;??_);_(@_)"/>
    <numFmt numFmtId="170" formatCode="_(#,##0_);_(\(#,##0\);_(\ \-\ _);_(@_)"/>
    <numFmt numFmtId="171" formatCode="0.000%"/>
  </numFmts>
  <fonts count="42"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i/>
      <sz val="10"/>
      <color rgb="FF000000"/>
      <name val="Segoe UI"/>
      <family val="2"/>
    </font>
    <font>
      <b/>
      <sz val="10"/>
      <color rgb="FF000000"/>
      <name val="Segoe UI"/>
      <family val="2"/>
    </font>
    <font>
      <b/>
      <sz val="10"/>
      <color theme="1"/>
      <name val="Segoe UI"/>
      <family val="2"/>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b/>
      <i/>
      <sz val="10"/>
      <color rgb="FFFFFFFF"/>
      <name val="Segoe UI"/>
      <family val="2"/>
    </font>
    <font>
      <i/>
      <sz val="10"/>
      <color rgb="FFFFFFFF"/>
      <name val="Segoe UI"/>
      <family val="2"/>
    </font>
    <font>
      <b/>
      <i/>
      <sz val="10"/>
      <color rgb="FF000000"/>
      <name val="Segoe UI"/>
      <family val="2"/>
    </font>
    <font>
      <b/>
      <sz val="10"/>
      <color rgb="FF0070C0"/>
      <name val="Segoe UI"/>
      <family val="2"/>
    </font>
    <font>
      <b/>
      <i/>
      <sz val="10"/>
      <color rgb="FFC45911"/>
      <name val="Segoe UI"/>
      <family val="2"/>
    </font>
    <font>
      <i/>
      <sz val="9"/>
      <color theme="1"/>
      <name val="Segoe UI"/>
      <family val="2"/>
    </font>
    <font>
      <b/>
      <sz val="10"/>
      <color theme="1" tint="0.249977111117893"/>
      <name val="Segoe UI"/>
      <family val="2"/>
    </font>
    <font>
      <sz val="10"/>
      <color theme="1" tint="0.249977111117893"/>
      <name val="Segoe UI"/>
      <family val="2"/>
    </font>
    <font>
      <i/>
      <sz val="10"/>
      <color theme="1" tint="0.249977111117893"/>
      <name val="Segoe UI"/>
      <family val="2"/>
    </font>
    <font>
      <b/>
      <sz val="9"/>
      <color rgb="FFFFFFFF"/>
      <name val="Segoe UI"/>
      <family val="2"/>
    </font>
    <font>
      <sz val="9"/>
      <color theme="1"/>
      <name val="Segoe UI"/>
      <family val="2"/>
    </font>
    <font>
      <i/>
      <sz val="9"/>
      <color rgb="FF000000"/>
      <name val="Segoe UI"/>
      <family val="2"/>
    </font>
    <font>
      <sz val="9"/>
      <color rgb="FF000000"/>
      <name val="Segoe UI"/>
      <family val="2"/>
    </font>
    <font>
      <b/>
      <sz val="9"/>
      <color rgb="FF000000"/>
      <name val="Segoe UI"/>
      <family val="2"/>
    </font>
    <font>
      <b/>
      <sz val="9"/>
      <color theme="1" tint="0.249977111117893"/>
      <name val="Segoe UI"/>
      <family val="2"/>
    </font>
    <font>
      <sz val="9"/>
      <color theme="1" tint="0.249977111117893"/>
      <name val="Segoe UI"/>
      <family val="2"/>
    </font>
    <font>
      <i/>
      <sz val="9"/>
      <color theme="1" tint="0.249977111117893"/>
      <name val="Segoe UI"/>
      <family val="2"/>
    </font>
    <font>
      <b/>
      <i/>
      <sz val="9"/>
      <color theme="1" tint="0.249977111117893"/>
      <name val="Segoe UI"/>
      <family val="2"/>
    </font>
    <font>
      <b/>
      <sz val="9"/>
      <color theme="0"/>
      <name val="Segoe UI"/>
      <family val="2"/>
    </font>
    <font>
      <b/>
      <sz val="9"/>
      <color theme="1" tint="0.14999847407452621"/>
      <name val="Segoe UI"/>
      <family val="2"/>
    </font>
    <font>
      <sz val="9"/>
      <color theme="1" tint="0.14999847407452621"/>
      <name val="Segoe UI"/>
      <family val="2"/>
    </font>
    <font>
      <sz val="9"/>
      <color rgb="FFFF0000"/>
      <name val="Segoe UI"/>
      <family val="2"/>
    </font>
    <font>
      <b/>
      <sz val="9"/>
      <color theme="1"/>
      <name val="Segoe UI"/>
      <family val="2"/>
    </font>
  </fonts>
  <fills count="10">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20665C"/>
        <bgColor indexed="64"/>
      </patternFill>
    </fill>
    <fill>
      <patternFill patternType="solid">
        <fgColor rgb="FFE7E6E6"/>
        <bgColor indexed="64"/>
      </patternFill>
    </fill>
    <fill>
      <patternFill patternType="solid">
        <fgColor rgb="FFF2F2F2"/>
        <bgColor indexed="64"/>
      </patternFill>
    </fill>
  </fills>
  <borders count="45">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top/>
      <bottom style="medium">
        <color rgb="FFFFFFFF"/>
      </bottom>
      <diagonal/>
    </border>
    <border>
      <left/>
      <right/>
      <top/>
      <bottom style="medium">
        <color rgb="FF7F7F7F"/>
      </bottom>
      <diagonal/>
    </border>
    <border>
      <left/>
      <right/>
      <top/>
      <bottom style="medium">
        <color rgb="FFF2F2F2"/>
      </bottom>
      <diagonal/>
    </border>
    <border>
      <left/>
      <right style="medium">
        <color rgb="FFFFFFFF"/>
      </right>
      <top/>
      <bottom style="medium">
        <color rgb="FFC0C0C0"/>
      </bottom>
      <diagonal/>
    </border>
    <border>
      <left/>
      <right style="medium">
        <color rgb="FFFFFFFF"/>
      </right>
      <top/>
      <bottom/>
      <diagonal/>
    </border>
    <border>
      <left/>
      <right/>
      <top style="medium">
        <color rgb="FFF2F2F2"/>
      </top>
      <bottom style="medium">
        <color rgb="FFF2F2F2"/>
      </bottom>
      <diagonal/>
    </border>
    <border>
      <left/>
      <right style="medium">
        <color rgb="FFFFFFFF"/>
      </right>
      <top/>
      <bottom style="medium">
        <color rgb="FFFFFFFF"/>
      </bottom>
      <diagonal/>
    </border>
    <border>
      <left/>
      <right style="medium">
        <color rgb="FFFFFFFF"/>
      </right>
      <top/>
      <bottom style="thick">
        <color rgb="FFFFFFFF"/>
      </bottom>
      <diagonal/>
    </border>
    <border>
      <left/>
      <right/>
      <top/>
      <bottom style="thick">
        <color rgb="FFFFFFFF"/>
      </bottom>
      <diagonal/>
    </border>
    <border>
      <left style="medium">
        <color rgb="FFFFFFFF"/>
      </left>
      <right style="medium">
        <color rgb="FFFFFFFF"/>
      </right>
      <top/>
      <bottom style="dotted">
        <color rgb="FF000000"/>
      </bottom>
      <diagonal/>
    </border>
    <border>
      <left/>
      <right style="medium">
        <color rgb="FFFFFFFF"/>
      </right>
      <top/>
      <bottom style="dotted">
        <color rgb="FF000000"/>
      </bottom>
      <diagonal/>
    </border>
    <border>
      <left/>
      <right/>
      <top/>
      <bottom style="dotted">
        <color rgb="FF000000"/>
      </bottom>
      <diagonal/>
    </border>
    <border>
      <left style="medium">
        <color rgb="FFFFFFFF"/>
      </left>
      <right style="dotted">
        <color rgb="FFFFFFFF"/>
      </right>
      <top/>
      <bottom/>
      <diagonal/>
    </border>
    <border>
      <left style="medium">
        <color rgb="FFFFFFFF"/>
      </left>
      <right style="dotted">
        <color rgb="FFFFFFFF"/>
      </right>
      <top/>
      <bottom style="medium">
        <color rgb="FFFFFFFF"/>
      </bottom>
      <diagonal/>
    </border>
    <border>
      <left/>
      <right/>
      <top style="medium">
        <color rgb="FFF2F2F2"/>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medium">
        <color rgb="FFC0C0C0"/>
      </top>
      <bottom style="thin">
        <color theme="0" tint="-0.1499984740745262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medium">
        <color rgb="FFC0C0C0"/>
      </top>
      <bottom style="thin">
        <color theme="0" tint="-0.34998626667073579"/>
      </bottom>
      <diagonal/>
    </border>
    <border>
      <left/>
      <right style="thick">
        <color rgb="FFFFFFFF"/>
      </right>
      <top style="medium">
        <color rgb="FFBFBFBF"/>
      </top>
      <bottom style="medium">
        <color rgb="FFBFBFBF"/>
      </bottom>
      <diagonal/>
    </border>
    <border>
      <left/>
      <right/>
      <top style="medium">
        <color rgb="FFBFBFBF"/>
      </top>
      <bottom style="medium">
        <color rgb="FFBFBFBF"/>
      </bottom>
      <diagonal/>
    </border>
    <border>
      <left/>
      <right style="thick">
        <color rgb="FFFFFFFF"/>
      </right>
      <top/>
      <bottom style="medium">
        <color rgb="FFBFBFBF"/>
      </bottom>
      <diagonal/>
    </border>
    <border>
      <left/>
      <right/>
      <top/>
      <bottom style="medium">
        <color rgb="FFBFBFBF"/>
      </bottom>
      <diagonal/>
    </border>
    <border>
      <left style="medium">
        <color rgb="FFFFFFFF"/>
      </left>
      <right/>
      <top/>
      <bottom style="medium">
        <color rgb="FFFFFFFF"/>
      </bottom>
      <diagonal/>
    </border>
    <border>
      <left style="medium">
        <color rgb="FFFFFFFF"/>
      </left>
      <right/>
      <top/>
      <bottom/>
      <diagonal/>
    </border>
    <border>
      <left style="medium">
        <color rgb="FFFFFFFF"/>
      </left>
      <right style="medium">
        <color rgb="FFFFFFFF"/>
      </right>
      <top/>
      <bottom style="medium">
        <color rgb="FFC0C0C0"/>
      </bottom>
      <diagonal/>
    </border>
    <border>
      <left style="medium">
        <color rgb="FFFFFFFF"/>
      </left>
      <right/>
      <top/>
      <bottom style="medium">
        <color rgb="FFC0C0C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0.14996795556505021"/>
      </top>
      <bottom style="thin">
        <color theme="0" tint="-0.1499679555650502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464">
    <xf numFmtId="0" fontId="0" fillId="0" borderId="0" xfId="0"/>
    <xf numFmtId="0" fontId="2" fillId="0" borderId="0" xfId="0" applyFont="1" applyAlignment="1">
      <alignment vertical="center"/>
    </xf>
    <xf numFmtId="0" fontId="3" fillId="0" borderId="3" xfId="0" applyFont="1" applyBorder="1"/>
    <xf numFmtId="9" fontId="2" fillId="0" borderId="0" xfId="2" applyFont="1" applyAlignment="1">
      <alignment vertical="center"/>
    </xf>
    <xf numFmtId="9" fontId="3" fillId="0" borderId="3" xfId="2" applyFont="1" applyBorder="1"/>
    <xf numFmtId="0" fontId="4" fillId="0" borderId="0" xfId="0" applyFont="1"/>
    <xf numFmtId="0" fontId="4" fillId="2" borderId="0" xfId="0" applyFont="1" applyFill="1"/>
    <xf numFmtId="0" fontId="4" fillId="5" borderId="0" xfId="0" applyFont="1" applyFill="1"/>
    <xf numFmtId="0" fontId="9" fillId="6" borderId="4" xfId="0" applyFont="1" applyFill="1" applyBorder="1" applyAlignment="1">
      <alignment horizontal="left" vertical="center"/>
    </xf>
    <xf numFmtId="0" fontId="4" fillId="6" borderId="7" xfId="0" applyFont="1" applyFill="1" applyBorder="1"/>
    <xf numFmtId="0" fontId="4" fillId="6" borderId="9" xfId="0" applyFont="1" applyFill="1" applyBorder="1"/>
    <xf numFmtId="0" fontId="4" fillId="0" borderId="3" xfId="0" applyFont="1" applyBorder="1"/>
    <xf numFmtId="164" fontId="4" fillId="0" borderId="0" xfId="1" applyNumberFormat="1" applyFont="1"/>
    <xf numFmtId="164" fontId="11" fillId="0" borderId="0" xfId="1" applyNumberFormat="1" applyFont="1" applyAlignment="1">
      <alignment horizontal="right" vertical="center" wrapText="1"/>
    </xf>
    <xf numFmtId="165" fontId="0" fillId="0" borderId="0" xfId="0" applyNumberFormat="1"/>
    <xf numFmtId="164" fontId="12" fillId="0" borderId="0" xfId="1" applyNumberFormat="1" applyFont="1" applyAlignment="1">
      <alignment horizontal="right" vertical="center" wrapText="1"/>
    </xf>
    <xf numFmtId="165" fontId="11" fillId="0" borderId="0" xfId="0" applyNumberFormat="1" applyFont="1" applyAlignment="1">
      <alignment horizontal="right" vertical="center" wrapText="1"/>
    </xf>
    <xf numFmtId="0" fontId="10" fillId="2" borderId="1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6" fillId="0" borderId="1" xfId="0" applyFont="1" applyBorder="1" applyAlignment="1">
      <alignment vertical="center" wrapText="1"/>
    </xf>
    <xf numFmtId="0" fontId="10" fillId="2" borderId="1" xfId="0" applyFont="1" applyFill="1" applyBorder="1" applyAlignment="1">
      <alignment horizontal="right" vertical="center"/>
    </xf>
    <xf numFmtId="0" fontId="10" fillId="2" borderId="1" xfId="0" applyFont="1" applyFill="1" applyBorder="1" applyAlignment="1">
      <alignment horizontal="right" vertical="center" wrapText="1"/>
    </xf>
    <xf numFmtId="0" fontId="19" fillId="7" borderId="1" xfId="0" applyFont="1" applyFill="1" applyBorder="1" applyAlignment="1">
      <alignment vertical="center"/>
    </xf>
    <xf numFmtId="0" fontId="19" fillId="7" borderId="1" xfId="0" applyFont="1" applyFill="1" applyBorder="1" applyAlignment="1">
      <alignment horizontal="center" vertical="center"/>
    </xf>
    <xf numFmtId="0" fontId="10" fillId="7" borderId="1" xfId="0" applyFont="1" applyFill="1" applyBorder="1" applyAlignment="1">
      <alignment vertical="center"/>
    </xf>
    <xf numFmtId="15" fontId="10" fillId="7" borderId="20" xfId="0" applyNumberFormat="1" applyFont="1" applyFill="1" applyBorder="1" applyAlignment="1">
      <alignment horizontal="right" vertical="center" wrapText="1"/>
    </xf>
    <xf numFmtId="0" fontId="13" fillId="0" borderId="22" xfId="0" applyFont="1" applyBorder="1" applyAlignment="1">
      <alignment vertical="center"/>
    </xf>
    <xf numFmtId="0" fontId="11" fillId="0" borderId="22" xfId="0" applyFont="1" applyBorder="1" applyAlignment="1">
      <alignment vertical="center"/>
    </xf>
    <xf numFmtId="0" fontId="11" fillId="0" borderId="12" xfId="0" applyFont="1" applyBorder="1" applyAlignment="1">
      <alignment vertical="center"/>
    </xf>
    <xf numFmtId="0" fontId="11" fillId="0" borderId="24" xfId="0" applyFont="1" applyBorder="1" applyAlignment="1">
      <alignment vertical="center"/>
    </xf>
    <xf numFmtId="0" fontId="13" fillId="0" borderId="24" xfId="0" applyFont="1" applyBorder="1" applyAlignment="1">
      <alignment vertical="center"/>
    </xf>
    <xf numFmtId="164" fontId="13" fillId="0" borderId="24" xfId="1" applyNumberFormat="1" applyFont="1" applyBorder="1" applyAlignment="1">
      <alignment horizontal="right" vertical="center" wrapText="1"/>
    </xf>
    <xf numFmtId="164" fontId="11" fillId="0" borderId="24" xfId="1" applyNumberFormat="1" applyFont="1" applyBorder="1" applyAlignment="1">
      <alignment horizontal="right" vertical="center" wrapText="1"/>
    </xf>
    <xf numFmtId="165" fontId="13" fillId="0" borderId="24" xfId="0" applyNumberFormat="1" applyFont="1" applyBorder="1" applyAlignment="1">
      <alignment horizontal="right" vertical="center" wrapText="1"/>
    </xf>
    <xf numFmtId="165" fontId="11" fillId="0" borderId="24" xfId="0" applyNumberFormat="1" applyFont="1" applyBorder="1" applyAlignment="1">
      <alignment horizontal="right" vertical="center" wrapText="1"/>
    </xf>
    <xf numFmtId="0" fontId="3" fillId="0" borderId="1" xfId="0" applyFont="1" applyBorder="1" applyAlignment="1">
      <alignment vertical="center" wrapText="1"/>
    </xf>
    <xf numFmtId="165" fontId="4" fillId="0" borderId="0" xfId="0" applyNumberFormat="1" applyFont="1"/>
    <xf numFmtId="164" fontId="13" fillId="0" borderId="23" xfId="1" applyNumberFormat="1" applyFont="1" applyBorder="1" applyAlignment="1">
      <alignment horizontal="right" vertical="center"/>
    </xf>
    <xf numFmtId="164" fontId="11" fillId="0" borderId="23" xfId="1" applyNumberFormat="1" applyFont="1" applyBorder="1" applyAlignment="1">
      <alignment horizontal="right" vertical="center"/>
    </xf>
    <xf numFmtId="164" fontId="11" fillId="0" borderId="17" xfId="1" applyNumberFormat="1" applyFont="1" applyBorder="1" applyAlignment="1">
      <alignment horizontal="right" vertical="center"/>
    </xf>
    <xf numFmtId="164" fontId="11" fillId="0" borderId="24" xfId="1" applyNumberFormat="1" applyFont="1" applyBorder="1" applyAlignment="1">
      <alignment horizontal="right" vertical="center"/>
    </xf>
    <xf numFmtId="164" fontId="13" fillId="0" borderId="24" xfId="1" applyNumberFormat="1" applyFont="1" applyBorder="1" applyAlignment="1">
      <alignment horizontal="right" vertical="center"/>
    </xf>
    <xf numFmtId="164" fontId="11" fillId="0" borderId="0" xfId="1" quotePrefix="1" applyNumberFormat="1" applyFont="1" applyAlignment="1">
      <alignment horizontal="right" vertical="center" wrapText="1"/>
    </xf>
    <xf numFmtId="15" fontId="10" fillId="7" borderId="20" xfId="0" applyNumberFormat="1" applyFont="1" applyFill="1" applyBorder="1" applyAlignment="1">
      <alignment horizontal="left" vertical="center" wrapText="1"/>
    </xf>
    <xf numFmtId="37" fontId="10" fillId="7" borderId="1" xfId="0" applyNumberFormat="1" applyFont="1" applyFill="1" applyBorder="1" applyAlignment="1">
      <alignment horizontal="center" vertical="center"/>
    </xf>
    <xf numFmtId="165" fontId="4" fillId="0" borderId="3" xfId="0" applyNumberFormat="1" applyFont="1" applyBorder="1"/>
    <xf numFmtId="165" fontId="10" fillId="2" borderId="1" xfId="0" applyNumberFormat="1" applyFont="1" applyFill="1" applyBorder="1" applyAlignment="1">
      <alignment horizontal="right" vertical="center" wrapText="1"/>
    </xf>
    <xf numFmtId="168" fontId="19" fillId="7" borderId="1" xfId="0" applyNumberFormat="1" applyFont="1" applyFill="1" applyBorder="1" applyAlignment="1">
      <alignment horizontal="center" vertical="center"/>
    </xf>
    <xf numFmtId="164" fontId="4" fillId="0" borderId="0" xfId="0" applyNumberFormat="1" applyFont="1"/>
    <xf numFmtId="43" fontId="4" fillId="0" borderId="0" xfId="0" applyNumberFormat="1" applyFont="1"/>
    <xf numFmtId="10" fontId="4" fillId="0" borderId="0" xfId="0" applyNumberFormat="1" applyFont="1"/>
    <xf numFmtId="0" fontId="15" fillId="0" borderId="31" xfId="0" applyFont="1" applyBorder="1" applyAlignment="1">
      <alignment vertical="center" wrapText="1"/>
    </xf>
    <xf numFmtId="0" fontId="13" fillId="0" borderId="31" xfId="0" applyFont="1" applyBorder="1" applyAlignment="1">
      <alignment horizontal="right" vertical="center" wrapText="1"/>
    </xf>
    <xf numFmtId="0" fontId="16" fillId="0" borderId="32" xfId="0" applyFont="1" applyBorder="1" applyAlignment="1">
      <alignment vertical="center" wrapText="1"/>
    </xf>
    <xf numFmtId="0" fontId="15" fillId="0" borderId="32" xfId="0" applyFont="1" applyBorder="1" applyAlignment="1">
      <alignment vertical="center" wrapText="1"/>
    </xf>
    <xf numFmtId="164" fontId="13" fillId="0" borderId="32" xfId="1" applyNumberFormat="1" applyFont="1" applyBorder="1" applyAlignment="1">
      <alignment horizontal="right" vertical="center" wrapText="1"/>
    </xf>
    <xf numFmtId="0" fontId="18" fillId="0" borderId="32" xfId="0" applyFont="1" applyBorder="1" applyAlignment="1">
      <alignment vertical="center" wrapText="1"/>
    </xf>
    <xf numFmtId="0" fontId="13" fillId="0" borderId="32" xfId="0" applyFont="1" applyBorder="1" applyAlignment="1">
      <alignment horizontal="right" vertical="center" wrapText="1"/>
    </xf>
    <xf numFmtId="0" fontId="16" fillId="0" borderId="31" xfId="0" applyFont="1" applyBorder="1" applyAlignment="1">
      <alignment vertical="center" wrapText="1"/>
    </xf>
    <xf numFmtId="164" fontId="11" fillId="0" borderId="31" xfId="1" applyNumberFormat="1" applyFont="1" applyBorder="1" applyAlignment="1">
      <alignment horizontal="right" vertical="center" wrapText="1"/>
    </xf>
    <xf numFmtId="0" fontId="16" fillId="0" borderId="33" xfId="0" applyFont="1" applyBorder="1" applyAlignment="1">
      <alignment vertical="center" wrapText="1"/>
    </xf>
    <xf numFmtId="0" fontId="3" fillId="0" borderId="33" xfId="0" applyFont="1" applyBorder="1" applyAlignment="1">
      <alignment vertical="center" wrapText="1"/>
    </xf>
    <xf numFmtId="164" fontId="13" fillId="0" borderId="31" xfId="1" applyNumberFormat="1" applyFont="1" applyBorder="1" applyAlignment="1">
      <alignment horizontal="right" vertical="center" wrapText="1"/>
    </xf>
    <xf numFmtId="0" fontId="18" fillId="0" borderId="31" xfId="0" applyFont="1" applyBorder="1" applyAlignment="1">
      <alignment vertical="center" wrapText="1"/>
    </xf>
    <xf numFmtId="0" fontId="18" fillId="0" borderId="31" xfId="0" applyFont="1" applyBorder="1" applyAlignment="1">
      <alignment vertical="center"/>
    </xf>
    <xf numFmtId="0" fontId="4" fillId="0" borderId="31" xfId="0" applyFont="1" applyBorder="1" applyAlignment="1">
      <alignment horizontal="right" vertical="center"/>
    </xf>
    <xf numFmtId="0" fontId="15" fillId="0" borderId="31" xfId="0" applyFont="1" applyBorder="1" applyAlignment="1">
      <alignment vertical="center"/>
    </xf>
    <xf numFmtId="0" fontId="13" fillId="0" borderId="31" xfId="0" applyFont="1" applyBorder="1" applyAlignment="1">
      <alignment horizontal="right" vertical="center"/>
    </xf>
    <xf numFmtId="164" fontId="13" fillId="0" borderId="31" xfId="1" applyNumberFormat="1" applyFont="1" applyBorder="1" applyAlignment="1">
      <alignment horizontal="right" vertical="center"/>
    </xf>
    <xf numFmtId="0" fontId="16" fillId="0" borderId="31" xfId="0" applyFont="1" applyBorder="1" applyAlignment="1">
      <alignment vertical="center"/>
    </xf>
    <xf numFmtId="164" fontId="11" fillId="0" borderId="31" xfId="1" applyNumberFormat="1" applyFont="1" applyBorder="1" applyAlignment="1">
      <alignment horizontal="right" vertical="center"/>
    </xf>
    <xf numFmtId="0" fontId="17" fillId="0" borderId="31" xfId="0" applyFont="1" applyBorder="1" applyAlignment="1">
      <alignment vertical="center"/>
    </xf>
    <xf numFmtId="0" fontId="11" fillId="0" borderId="31" xfId="0" applyFont="1" applyBorder="1" applyAlignment="1">
      <alignment horizontal="right" vertical="center"/>
    </xf>
    <xf numFmtId="43" fontId="13" fillId="0" borderId="31" xfId="1" applyFont="1" applyBorder="1" applyAlignment="1">
      <alignment horizontal="right" vertical="center"/>
    </xf>
    <xf numFmtId="0" fontId="13" fillId="0" borderId="33" xfId="0" applyFont="1" applyBorder="1" applyAlignment="1">
      <alignment vertical="center"/>
    </xf>
    <xf numFmtId="37" fontId="13" fillId="8" borderId="33" xfId="0" applyNumberFormat="1" applyFont="1" applyFill="1" applyBorder="1" applyAlignment="1">
      <alignment horizontal="center" vertical="center"/>
    </xf>
    <xf numFmtId="37" fontId="14" fillId="0" borderId="33" xfId="0" applyNumberFormat="1" applyFont="1" applyBorder="1" applyAlignment="1">
      <alignment horizontal="center" vertical="center"/>
    </xf>
    <xf numFmtId="0" fontId="11" fillId="0" borderId="32" xfId="0" applyFont="1" applyBorder="1" applyAlignment="1">
      <alignment vertical="center"/>
    </xf>
    <xf numFmtId="37" fontId="11" fillId="8" borderId="32" xfId="0" applyNumberFormat="1" applyFont="1" applyFill="1" applyBorder="1" applyAlignment="1">
      <alignment horizontal="center" vertical="center"/>
    </xf>
    <xf numFmtId="37" fontId="4" fillId="0" borderId="32" xfId="0" applyNumberFormat="1" applyFont="1" applyBorder="1" applyAlignment="1">
      <alignment horizontal="center" vertical="center"/>
    </xf>
    <xf numFmtId="0" fontId="13" fillId="0" borderId="32" xfId="0" applyFont="1" applyBorder="1" applyAlignment="1">
      <alignment vertical="center"/>
    </xf>
    <xf numFmtId="37" fontId="13" fillId="0" borderId="32" xfId="0" applyNumberFormat="1" applyFont="1" applyBorder="1" applyAlignment="1">
      <alignment horizontal="center" vertical="center"/>
    </xf>
    <xf numFmtId="37" fontId="14" fillId="0" borderId="32" xfId="0" applyNumberFormat="1" applyFont="1" applyBorder="1" applyAlignment="1">
      <alignment horizontal="center" vertical="center"/>
    </xf>
    <xf numFmtId="0" fontId="13" fillId="0" borderId="31" xfId="0" applyFont="1" applyBorder="1" applyAlignment="1">
      <alignment vertical="center"/>
    </xf>
    <xf numFmtId="37" fontId="13" fillId="0" borderId="31" xfId="0" applyNumberFormat="1" applyFont="1" applyBorder="1" applyAlignment="1">
      <alignment horizontal="center" vertical="center"/>
    </xf>
    <xf numFmtId="37" fontId="14" fillId="0" borderId="31" xfId="0" applyNumberFormat="1" applyFont="1" applyBorder="1" applyAlignment="1">
      <alignment horizontal="center" vertical="center"/>
    </xf>
    <xf numFmtId="0" fontId="12" fillId="0" borderId="31" xfId="0" applyFont="1" applyBorder="1" applyAlignment="1">
      <alignment vertical="center"/>
    </xf>
    <xf numFmtId="37" fontId="11" fillId="0" borderId="31" xfId="0" applyNumberFormat="1" applyFont="1" applyBorder="1" applyAlignment="1">
      <alignment horizontal="center" vertical="center"/>
    </xf>
    <xf numFmtId="37" fontId="4" fillId="0" borderId="31" xfId="0" applyNumberFormat="1" applyFont="1" applyBorder="1" applyAlignment="1">
      <alignment horizontal="center" vertical="center"/>
    </xf>
    <xf numFmtId="0" fontId="11" fillId="0" borderId="31" xfId="0" applyFont="1" applyBorder="1" applyAlignment="1">
      <alignment vertical="center"/>
    </xf>
    <xf numFmtId="37" fontId="12" fillId="0" borderId="31" xfId="0" applyNumberFormat="1" applyFont="1" applyBorder="1" applyAlignment="1">
      <alignment horizontal="center" vertical="center"/>
    </xf>
    <xf numFmtId="37" fontId="3" fillId="0" borderId="31" xfId="0" applyNumberFormat="1" applyFont="1" applyBorder="1" applyAlignment="1">
      <alignment horizontal="center" vertical="center"/>
    </xf>
    <xf numFmtId="0" fontId="3" fillId="0" borderId="3" xfId="0" applyFont="1" applyBorder="1" applyAlignment="1">
      <alignment vertical="center"/>
    </xf>
    <xf numFmtId="164" fontId="25" fillId="0" borderId="28" xfId="1" applyNumberFormat="1" applyFont="1" applyBorder="1" applyAlignment="1">
      <alignment horizontal="right" vertical="center" wrapText="1"/>
    </xf>
    <xf numFmtId="164" fontId="26" fillId="0" borderId="28" xfId="1" applyNumberFormat="1" applyFont="1" applyBorder="1" applyAlignment="1">
      <alignment horizontal="right" vertical="center" wrapText="1"/>
    </xf>
    <xf numFmtId="0" fontId="26" fillId="0" borderId="28" xfId="0" applyFont="1" applyBorder="1" applyAlignment="1">
      <alignment vertical="center"/>
    </xf>
    <xf numFmtId="164" fontId="25" fillId="0" borderId="29" xfId="1" applyNumberFormat="1" applyFont="1" applyBorder="1" applyAlignment="1">
      <alignment horizontal="right" vertical="center" wrapText="1"/>
    </xf>
    <xf numFmtId="0" fontId="25" fillId="0" borderId="28" xfId="0" applyFont="1" applyBorder="1" applyAlignment="1">
      <alignment vertical="center"/>
    </xf>
    <xf numFmtId="0" fontId="26" fillId="0" borderId="29" xfId="0" applyFont="1" applyBorder="1" applyAlignment="1">
      <alignment vertical="center"/>
    </xf>
    <xf numFmtId="0" fontId="26" fillId="0" borderId="30" xfId="0" applyFont="1" applyBorder="1" applyAlignment="1">
      <alignment vertical="center"/>
    </xf>
    <xf numFmtId="164" fontId="26" fillId="0" borderId="30" xfId="1" applyNumberFormat="1" applyFont="1" applyBorder="1" applyAlignment="1">
      <alignment horizontal="right" vertical="center"/>
    </xf>
    <xf numFmtId="164" fontId="26" fillId="0" borderId="30" xfId="1" applyNumberFormat="1" applyFont="1" applyBorder="1" applyAlignment="1">
      <alignment horizontal="right" vertical="center" wrapText="1"/>
    </xf>
    <xf numFmtId="165" fontId="26" fillId="0" borderId="30" xfId="0" applyNumberFormat="1" applyFont="1" applyBorder="1" applyAlignment="1">
      <alignment horizontal="right" vertical="center" wrapText="1"/>
    </xf>
    <xf numFmtId="164" fontId="26" fillId="0" borderId="28" xfId="1" applyNumberFormat="1" applyFont="1" applyBorder="1" applyAlignment="1">
      <alignment horizontal="right" vertical="center"/>
    </xf>
    <xf numFmtId="165" fontId="26" fillId="0" borderId="28" xfId="0" applyNumberFormat="1" applyFont="1" applyBorder="1" applyAlignment="1">
      <alignment horizontal="right" vertical="center" wrapText="1"/>
    </xf>
    <xf numFmtId="0" fontId="25" fillId="0" borderId="29" xfId="0" applyFont="1" applyBorder="1" applyAlignment="1">
      <alignment vertical="center"/>
    </xf>
    <xf numFmtId="164" fontId="25" fillId="0" borderId="29" xfId="1" applyNumberFormat="1" applyFont="1" applyBorder="1" applyAlignment="1">
      <alignment horizontal="right" vertical="center"/>
    </xf>
    <xf numFmtId="165" fontId="25" fillId="0" borderId="29" xfId="0" applyNumberFormat="1" applyFont="1" applyBorder="1" applyAlignment="1">
      <alignment horizontal="right" vertical="center" wrapText="1"/>
    </xf>
    <xf numFmtId="164" fontId="25" fillId="0" borderId="28" xfId="1" applyNumberFormat="1" applyFont="1" applyBorder="1" applyAlignment="1">
      <alignment horizontal="right" vertical="center"/>
    </xf>
    <xf numFmtId="165" fontId="25" fillId="0" borderId="28" xfId="0" applyNumberFormat="1" applyFont="1" applyBorder="1" applyAlignment="1">
      <alignment horizontal="right" vertical="center" wrapText="1"/>
    </xf>
    <xf numFmtId="0" fontId="27" fillId="0" borderId="29" xfId="0" applyFont="1" applyBorder="1" applyAlignment="1">
      <alignment vertical="center"/>
    </xf>
    <xf numFmtId="164" fontId="26" fillId="0" borderId="29" xfId="1" applyNumberFormat="1" applyFont="1" applyBorder="1" applyAlignment="1">
      <alignment horizontal="right" vertical="center"/>
    </xf>
    <xf numFmtId="164" fontId="26" fillId="0" borderId="29" xfId="1" applyNumberFormat="1" applyFont="1" applyBorder="1" applyAlignment="1">
      <alignment horizontal="right" vertical="center" wrapText="1"/>
    </xf>
    <xf numFmtId="165" fontId="26" fillId="0" borderId="29" xfId="0" applyNumberFormat="1" applyFont="1" applyBorder="1" applyAlignment="1">
      <alignment horizontal="right" vertical="center" wrapText="1"/>
    </xf>
    <xf numFmtId="0" fontId="25" fillId="0" borderId="29" xfId="0" applyFont="1" applyBorder="1" applyAlignment="1">
      <alignment vertical="center" wrapText="1"/>
    </xf>
    <xf numFmtId="0" fontId="12" fillId="0" borderId="12" xfId="0" applyFont="1" applyBorder="1" applyAlignment="1">
      <alignment vertical="center"/>
    </xf>
    <xf numFmtId="164" fontId="12" fillId="0" borderId="17" xfId="1" applyNumberFormat="1" applyFont="1" applyBorder="1" applyAlignment="1">
      <alignment horizontal="right" vertical="center"/>
    </xf>
    <xf numFmtId="165" fontId="12" fillId="0" borderId="0" xfId="0" applyNumberFormat="1" applyFont="1" applyAlignment="1">
      <alignment horizontal="right" vertical="center" wrapText="1"/>
    </xf>
    <xf numFmtId="0" fontId="12" fillId="0" borderId="24" xfId="0" applyFont="1" applyBorder="1" applyAlignment="1">
      <alignment vertical="center"/>
    </xf>
    <xf numFmtId="164" fontId="12" fillId="0" borderId="24" xfId="1" applyNumberFormat="1" applyFont="1" applyBorder="1" applyAlignment="1">
      <alignment horizontal="right" vertical="center" wrapText="1"/>
    </xf>
    <xf numFmtId="164" fontId="12" fillId="0" borderId="24" xfId="1" applyNumberFormat="1" applyFont="1" applyBorder="1" applyAlignment="1">
      <alignment horizontal="right" vertical="center"/>
    </xf>
    <xf numFmtId="165" fontId="12" fillId="0" borderId="24" xfId="0" applyNumberFormat="1" applyFont="1" applyBorder="1" applyAlignment="1">
      <alignment horizontal="right" vertical="center" wrapText="1"/>
    </xf>
    <xf numFmtId="165" fontId="20" fillId="2" borderId="1" xfId="0" quotePrefix="1" applyNumberFormat="1" applyFont="1" applyFill="1" applyBorder="1" applyAlignment="1">
      <alignment horizontal="left" vertical="center" wrapText="1"/>
    </xf>
    <xf numFmtId="164" fontId="12" fillId="0" borderId="31" xfId="1" applyNumberFormat="1" applyFont="1" applyBorder="1" applyAlignment="1">
      <alignment horizontal="right" vertical="center" wrapText="1"/>
    </xf>
    <xf numFmtId="164" fontId="12" fillId="0" borderId="1" xfId="1" applyNumberFormat="1" applyFont="1" applyBorder="1" applyAlignment="1">
      <alignment horizontal="right" vertical="center" wrapText="1"/>
    </xf>
    <xf numFmtId="164" fontId="12" fillId="0" borderId="33" xfId="1" applyNumberFormat="1" applyFont="1" applyBorder="1" applyAlignment="1">
      <alignment horizontal="right" vertical="center" wrapText="1"/>
    </xf>
    <xf numFmtId="164" fontId="3" fillId="0" borderId="1" xfId="1" applyNumberFormat="1" applyFont="1" applyBorder="1" applyAlignment="1">
      <alignment horizontal="right" vertical="center" wrapText="1"/>
    </xf>
    <xf numFmtId="164" fontId="3" fillId="0" borderId="33" xfId="1" applyNumberFormat="1" applyFont="1" applyBorder="1" applyAlignment="1">
      <alignment horizontal="right" vertical="center" wrapText="1"/>
    </xf>
    <xf numFmtId="164" fontId="12" fillId="0" borderId="32" xfId="1" applyNumberFormat="1" applyFont="1" applyBorder="1" applyAlignment="1">
      <alignment horizontal="right" vertical="center" wrapText="1"/>
    </xf>
    <xf numFmtId="164" fontId="12" fillId="0" borderId="31" xfId="1" applyNumberFormat="1" applyFont="1" applyBorder="1" applyAlignment="1">
      <alignment horizontal="right" vertical="center"/>
    </xf>
    <xf numFmtId="0" fontId="13" fillId="9" borderId="36" xfId="0" applyFont="1" applyFill="1" applyBorder="1" applyAlignment="1">
      <alignment horizontal="right" vertical="center" wrapText="1"/>
    </xf>
    <xf numFmtId="0" fontId="11" fillId="9" borderId="36" xfId="0" applyFont="1" applyFill="1" applyBorder="1" applyAlignment="1">
      <alignment horizontal="right" vertical="center" wrapText="1"/>
    </xf>
    <xf numFmtId="0" fontId="13" fillId="9" borderId="37" xfId="0" applyFont="1" applyFill="1" applyBorder="1" applyAlignment="1">
      <alignment horizontal="right" vertical="center" wrapText="1"/>
    </xf>
    <xf numFmtId="0" fontId="13" fillId="0" borderId="37" xfId="0" applyFont="1" applyBorder="1" applyAlignment="1">
      <alignment horizontal="right" vertical="center" wrapText="1"/>
    </xf>
    <xf numFmtId="0" fontId="14" fillId="9" borderId="36" xfId="0" applyFont="1" applyFill="1" applyBorder="1" applyAlignment="1">
      <alignment horizontal="right" vertical="center" wrapText="1"/>
    </xf>
    <xf numFmtId="0" fontId="14" fillId="9" borderId="36" xfId="0" applyFont="1" applyFill="1" applyBorder="1" applyAlignment="1">
      <alignment horizontal="right" vertical="center"/>
    </xf>
    <xf numFmtId="0" fontId="13" fillId="9" borderId="36" xfId="0" applyFont="1" applyFill="1" applyBorder="1" applyAlignment="1">
      <alignment horizontal="right" vertical="center"/>
    </xf>
    <xf numFmtId="0" fontId="13" fillId="9" borderId="37" xfId="0" applyFont="1" applyFill="1" applyBorder="1" applyAlignment="1">
      <alignment horizontal="right" vertical="center"/>
    </xf>
    <xf numFmtId="0" fontId="13" fillId="0" borderId="37" xfId="0" applyFont="1" applyBorder="1" applyAlignment="1">
      <alignment horizontal="right" vertical="center"/>
    </xf>
    <xf numFmtId="0" fontId="11" fillId="9" borderId="36" xfId="0" applyFont="1" applyFill="1" applyBorder="1" applyAlignment="1">
      <alignment horizontal="right" vertical="center"/>
    </xf>
    <xf numFmtId="0" fontId="11" fillId="9" borderId="37" xfId="0" applyFont="1" applyFill="1" applyBorder="1" applyAlignment="1">
      <alignment horizontal="right" vertical="center"/>
    </xf>
    <xf numFmtId="0" fontId="11" fillId="0" borderId="37" xfId="0" applyFont="1" applyBorder="1" applyAlignment="1">
      <alignment horizontal="right" vertical="center"/>
    </xf>
    <xf numFmtId="165" fontId="18" fillId="9" borderId="36" xfId="0" applyNumberFormat="1" applyFont="1" applyFill="1" applyBorder="1" applyAlignment="1">
      <alignment horizontal="right" vertical="center" wrapText="1"/>
    </xf>
    <xf numFmtId="165" fontId="18" fillId="9" borderId="37" xfId="0" applyNumberFormat="1" applyFont="1" applyFill="1" applyBorder="1" applyAlignment="1">
      <alignment horizontal="right" vertical="center" wrapText="1"/>
    </xf>
    <xf numFmtId="165" fontId="18" fillId="0" borderId="37" xfId="0" applyNumberFormat="1" applyFont="1" applyBorder="1" applyAlignment="1">
      <alignment horizontal="right" vertical="center" wrapText="1"/>
    </xf>
    <xf numFmtId="165" fontId="11" fillId="0" borderId="35" xfId="0" applyNumberFormat="1" applyFont="1" applyBorder="1" applyAlignment="1">
      <alignment horizontal="right" vertical="center" wrapText="1"/>
    </xf>
    <xf numFmtId="165" fontId="13" fillId="0" borderId="37" xfId="0" applyNumberFormat="1" applyFont="1" applyBorder="1" applyAlignment="1">
      <alignment horizontal="right" vertical="center" wrapText="1"/>
    </xf>
    <xf numFmtId="165" fontId="12" fillId="0" borderId="37" xfId="0" applyNumberFormat="1" applyFont="1" applyBorder="1" applyAlignment="1">
      <alignment horizontal="right" vertical="center" wrapText="1"/>
    </xf>
    <xf numFmtId="165" fontId="4" fillId="0" borderId="37" xfId="0" applyNumberFormat="1" applyFont="1" applyBorder="1" applyAlignment="1">
      <alignment horizontal="right" vertical="center"/>
    </xf>
    <xf numFmtId="165" fontId="13" fillId="0" borderId="37" xfId="0" applyNumberFormat="1" applyFont="1" applyBorder="1" applyAlignment="1">
      <alignment horizontal="right" vertical="center"/>
    </xf>
    <xf numFmtId="165" fontId="12" fillId="0" borderId="37" xfId="0" applyNumberFormat="1" applyFont="1" applyBorder="1" applyAlignment="1">
      <alignment horizontal="right" vertical="center"/>
    </xf>
    <xf numFmtId="165" fontId="11" fillId="0" borderId="37" xfId="0" applyNumberFormat="1" applyFont="1" applyBorder="1" applyAlignment="1">
      <alignment horizontal="right" vertical="center"/>
    </xf>
    <xf numFmtId="165" fontId="18" fillId="0" borderId="37" xfId="0" applyNumberFormat="1" applyFont="1" applyBorder="1" applyAlignment="1">
      <alignment horizontal="right" vertical="center"/>
    </xf>
    <xf numFmtId="165" fontId="18" fillId="9" borderId="36" xfId="0" applyNumberFormat="1" applyFont="1" applyFill="1" applyBorder="1" applyAlignment="1">
      <alignment horizontal="right" vertical="center"/>
    </xf>
    <xf numFmtId="165" fontId="18" fillId="9" borderId="37" xfId="0" applyNumberFormat="1" applyFont="1" applyFill="1" applyBorder="1" applyAlignment="1">
      <alignment horizontal="right" vertical="center"/>
    </xf>
    <xf numFmtId="164" fontId="11" fillId="9" borderId="36" xfId="1" applyNumberFormat="1" applyFont="1" applyFill="1" applyBorder="1" applyAlignment="1">
      <alignment horizontal="right" vertical="center"/>
    </xf>
    <xf numFmtId="164" fontId="11" fillId="9" borderId="36" xfId="1" applyNumberFormat="1" applyFont="1" applyFill="1" applyBorder="1" applyAlignment="1">
      <alignment horizontal="right" vertical="center" wrapText="1"/>
    </xf>
    <xf numFmtId="164" fontId="11" fillId="9" borderId="37" xfId="1" applyNumberFormat="1" applyFont="1" applyFill="1" applyBorder="1" applyAlignment="1">
      <alignment horizontal="right" vertical="center"/>
    </xf>
    <xf numFmtId="164" fontId="11" fillId="0" borderId="37" xfId="1" applyNumberFormat="1" applyFont="1" applyBorder="1" applyAlignment="1">
      <alignment horizontal="right" vertical="center"/>
    </xf>
    <xf numFmtId="43" fontId="13" fillId="9" borderId="36" xfId="1" applyFont="1" applyFill="1" applyBorder="1" applyAlignment="1">
      <alignment horizontal="right" vertical="center"/>
    </xf>
    <xf numFmtId="43" fontId="13" fillId="9" borderId="36" xfId="1" applyFont="1" applyFill="1" applyBorder="1" applyAlignment="1">
      <alignment horizontal="right" vertical="center" wrapText="1"/>
    </xf>
    <xf numFmtId="43" fontId="13" fillId="9" borderId="37" xfId="1" applyFont="1" applyFill="1" applyBorder="1" applyAlignment="1">
      <alignment horizontal="right" vertical="center"/>
    </xf>
    <xf numFmtId="43" fontId="13" fillId="0" borderId="37" xfId="1" applyFont="1" applyBorder="1" applyAlignment="1">
      <alignment horizontal="right" vertical="center"/>
    </xf>
    <xf numFmtId="164" fontId="12" fillId="9" borderId="36" xfId="1" applyNumberFormat="1" applyFont="1" applyFill="1" applyBorder="1" applyAlignment="1">
      <alignment horizontal="right" vertical="center"/>
    </xf>
    <xf numFmtId="164" fontId="12" fillId="9" borderId="36" xfId="1" applyNumberFormat="1" applyFont="1" applyFill="1" applyBorder="1" applyAlignment="1">
      <alignment horizontal="right" vertical="center" wrapText="1"/>
    </xf>
    <xf numFmtId="164" fontId="12" fillId="9" borderId="37" xfId="1" applyNumberFormat="1" applyFont="1" applyFill="1" applyBorder="1" applyAlignment="1">
      <alignment horizontal="right" vertical="center"/>
    </xf>
    <xf numFmtId="164" fontId="13" fillId="9" borderId="36" xfId="1" applyNumberFormat="1" applyFont="1" applyFill="1" applyBorder="1" applyAlignment="1">
      <alignment horizontal="right" vertical="center"/>
    </xf>
    <xf numFmtId="164" fontId="13" fillId="9" borderId="36" xfId="1" applyNumberFormat="1" applyFont="1" applyFill="1" applyBorder="1" applyAlignment="1">
      <alignment horizontal="right" vertical="center" wrapText="1"/>
    </xf>
    <xf numFmtId="164" fontId="13" fillId="9" borderId="37" xfId="1" applyNumberFormat="1" applyFont="1" applyFill="1" applyBorder="1" applyAlignment="1">
      <alignment horizontal="right" vertical="center"/>
    </xf>
    <xf numFmtId="164" fontId="13" fillId="0" borderId="37" xfId="1" applyNumberFormat="1" applyFont="1" applyBorder="1" applyAlignment="1">
      <alignment horizontal="right" vertical="center"/>
    </xf>
    <xf numFmtId="164" fontId="12" fillId="0" borderId="37" xfId="1" applyNumberFormat="1" applyFont="1" applyBorder="1" applyAlignment="1">
      <alignment horizontal="right" vertical="center"/>
    </xf>
    <xf numFmtId="164" fontId="13" fillId="9" borderId="37" xfId="1" applyNumberFormat="1" applyFont="1" applyFill="1" applyBorder="1" applyAlignment="1">
      <alignment horizontal="right" vertical="center" wrapText="1"/>
    </xf>
    <xf numFmtId="164" fontId="13" fillId="0" borderId="37" xfId="1" applyNumberFormat="1" applyFont="1" applyBorder="1" applyAlignment="1">
      <alignment horizontal="right" vertical="center" wrapText="1"/>
    </xf>
    <xf numFmtId="164" fontId="12" fillId="9" borderId="37" xfId="1" applyNumberFormat="1" applyFont="1" applyFill="1" applyBorder="1" applyAlignment="1">
      <alignment horizontal="right" vertical="center" wrapText="1"/>
    </xf>
    <xf numFmtId="164" fontId="12" fillId="0" borderId="37" xfId="1" applyNumberFormat="1" applyFont="1" applyBorder="1" applyAlignment="1">
      <alignment horizontal="right" vertical="center" wrapText="1"/>
    </xf>
    <xf numFmtId="164" fontId="21" fillId="9" borderId="37" xfId="1" applyNumberFormat="1" applyFont="1" applyFill="1" applyBorder="1" applyAlignment="1">
      <alignment horizontal="right" vertical="center" wrapText="1"/>
    </xf>
    <xf numFmtId="164" fontId="11" fillId="9" borderId="34" xfId="1" applyNumberFormat="1" applyFont="1" applyFill="1" applyBorder="1" applyAlignment="1">
      <alignment horizontal="right" vertical="center" wrapText="1"/>
    </xf>
    <xf numFmtId="164" fontId="11" fillId="9" borderId="35" xfId="1" applyNumberFormat="1" applyFont="1" applyFill="1" applyBorder="1" applyAlignment="1">
      <alignment horizontal="right" vertical="center" wrapText="1"/>
    </xf>
    <xf numFmtId="15" fontId="10" fillId="2" borderId="13" xfId="0" applyNumberFormat="1" applyFont="1" applyFill="1" applyBorder="1" applyAlignment="1">
      <alignment horizontal="right" vertical="center" wrapText="1"/>
    </xf>
    <xf numFmtId="0" fontId="10" fillId="2" borderId="13" xfId="0" applyFont="1" applyFill="1" applyBorder="1" applyAlignment="1">
      <alignment horizontal="right" vertical="center" wrapText="1"/>
    </xf>
    <xf numFmtId="164" fontId="13" fillId="9" borderId="24" xfId="1" applyNumberFormat="1" applyFont="1" applyFill="1" applyBorder="1" applyAlignment="1">
      <alignment horizontal="right" vertical="center" wrapText="1"/>
    </xf>
    <xf numFmtId="164" fontId="13" fillId="9" borderId="23" xfId="1" applyNumberFormat="1" applyFont="1" applyFill="1" applyBorder="1" applyAlignment="1">
      <alignment horizontal="right" vertical="center"/>
    </xf>
    <xf numFmtId="165" fontId="13" fillId="9" borderId="24" xfId="0" applyNumberFormat="1" applyFont="1" applyFill="1" applyBorder="1" applyAlignment="1">
      <alignment horizontal="right" vertical="center" wrapText="1"/>
    </xf>
    <xf numFmtId="164" fontId="11" fillId="9" borderId="24" xfId="1" applyNumberFormat="1" applyFont="1" applyFill="1" applyBorder="1" applyAlignment="1">
      <alignment horizontal="right" vertical="center" wrapText="1"/>
    </xf>
    <xf numFmtId="164" fontId="11" fillId="9" borderId="23" xfId="1" applyNumberFormat="1" applyFont="1" applyFill="1" applyBorder="1" applyAlignment="1">
      <alignment horizontal="right" vertical="center"/>
    </xf>
    <xf numFmtId="165" fontId="11" fillId="9" borderId="24" xfId="0" applyNumberFormat="1" applyFont="1" applyFill="1" applyBorder="1" applyAlignment="1">
      <alignment horizontal="right" vertical="center" wrapText="1"/>
    </xf>
    <xf numFmtId="164" fontId="13" fillId="9" borderId="24" xfId="1" applyNumberFormat="1" applyFont="1" applyFill="1" applyBorder="1" applyAlignment="1">
      <alignment horizontal="right" vertical="center"/>
    </xf>
    <xf numFmtId="0" fontId="28" fillId="2" borderId="14" xfId="0" applyFont="1" applyFill="1" applyBorder="1" applyAlignment="1">
      <alignment vertical="center"/>
    </xf>
    <xf numFmtId="0" fontId="29" fillId="2" borderId="14" xfId="0" applyFont="1" applyFill="1" applyBorder="1" applyAlignment="1">
      <alignment vertical="center"/>
    </xf>
    <xf numFmtId="0" fontId="30" fillId="0" borderId="15" xfId="0" applyFont="1" applyBorder="1" applyAlignment="1">
      <alignment vertical="center"/>
    </xf>
    <xf numFmtId="0" fontId="29" fillId="0" borderId="0" xfId="0" applyFont="1"/>
    <xf numFmtId="165" fontId="29" fillId="0" borderId="0" xfId="0" applyNumberFormat="1" applyFont="1"/>
    <xf numFmtId="164" fontId="29" fillId="0" borderId="0" xfId="0" applyNumberFormat="1" applyFont="1"/>
    <xf numFmtId="0" fontId="28" fillId="2" borderId="0" xfId="0" applyFont="1" applyFill="1" applyAlignment="1">
      <alignment vertical="center"/>
    </xf>
    <xf numFmtId="0" fontId="37" fillId="2" borderId="0" xfId="0" applyFont="1" applyFill="1" applyAlignment="1">
      <alignment vertical="center"/>
    </xf>
    <xf numFmtId="164" fontId="29" fillId="0" borderId="0" xfId="1" applyNumberFormat="1" applyFont="1" applyAlignment="1">
      <alignment vertical="center"/>
    </xf>
    <xf numFmtId="165" fontId="29" fillId="0" borderId="0" xfId="2" applyNumberFormat="1" applyFont="1" applyAlignment="1">
      <alignment vertical="center"/>
    </xf>
    <xf numFmtId="0" fontId="29" fillId="0" borderId="0" xfId="0" applyFont="1" applyAlignment="1">
      <alignment vertical="center"/>
    </xf>
    <xf numFmtId="164" fontId="29" fillId="0" borderId="3" xfId="1" applyNumberFormat="1" applyFont="1" applyBorder="1" applyAlignment="1">
      <alignment vertical="center"/>
    </xf>
    <xf numFmtId="165" fontId="29" fillId="0" borderId="3" xfId="2" applyNumberFormat="1" applyFont="1" applyBorder="1" applyAlignment="1">
      <alignment vertical="center"/>
    </xf>
    <xf numFmtId="164" fontId="29" fillId="0" borderId="0" xfId="1" applyNumberFormat="1" applyFont="1" applyFill="1" applyAlignment="1">
      <alignment vertical="center"/>
    </xf>
    <xf numFmtId="165" fontId="29" fillId="0" borderId="0" xfId="2" applyNumberFormat="1" applyFont="1" applyFill="1" applyAlignment="1">
      <alignment vertical="center"/>
    </xf>
    <xf numFmtId="0" fontId="35" fillId="0" borderId="15" xfId="0" applyFont="1" applyBorder="1" applyAlignment="1">
      <alignment vertical="center"/>
    </xf>
    <xf numFmtId="0" fontId="33" fillId="0" borderId="15" xfId="0" quotePrefix="1" applyFont="1" applyBorder="1" applyAlignment="1">
      <alignment horizontal="right" vertical="center"/>
    </xf>
    <xf numFmtId="0" fontId="33" fillId="0" borderId="15" xfId="0" applyFont="1" applyBorder="1" applyAlignment="1">
      <alignment horizontal="right" vertical="center"/>
    </xf>
    <xf numFmtId="0" fontId="34" fillId="0" borderId="15" xfId="0" applyFont="1" applyBorder="1" applyAlignment="1">
      <alignment vertical="center"/>
    </xf>
    <xf numFmtId="0" fontId="33" fillId="0" borderId="15" xfId="0" applyFont="1" applyBorder="1" applyAlignment="1">
      <alignment vertical="center"/>
    </xf>
    <xf numFmtId="164" fontId="33" fillId="0" borderId="18" xfId="1" applyNumberFormat="1" applyFont="1" applyBorder="1" applyAlignment="1">
      <alignment vertical="center"/>
    </xf>
    <xf numFmtId="164" fontId="34" fillId="0" borderId="18" xfId="1" applyNumberFormat="1" applyFont="1" applyBorder="1" applyAlignment="1">
      <alignment vertical="center"/>
    </xf>
    <xf numFmtId="0" fontId="29" fillId="0" borderId="0" xfId="0" applyFont="1" applyFill="1" applyAlignment="1">
      <alignment vertical="center"/>
    </xf>
    <xf numFmtId="0" fontId="29" fillId="0" borderId="3" xfId="0" applyFont="1" applyFill="1" applyBorder="1" applyAlignment="1">
      <alignment vertical="center"/>
    </xf>
    <xf numFmtId="0" fontId="31" fillId="0" borderId="15" xfId="0" applyFont="1" applyBorder="1" applyAlignment="1">
      <alignment horizontal="right" vertical="center"/>
    </xf>
    <xf numFmtId="164" fontId="29" fillId="0" borderId="0" xfId="0" applyNumberFormat="1" applyFont="1" applyAlignment="1">
      <alignment vertical="center"/>
    </xf>
    <xf numFmtId="165" fontId="33" fillId="0" borderId="15" xfId="2" applyNumberFormat="1" applyFont="1" applyBorder="1" applyAlignment="1">
      <alignment horizontal="right" vertical="center"/>
    </xf>
    <xf numFmtId="164" fontId="33" fillId="0" borderId="15" xfId="1" applyNumberFormat="1" applyFont="1" applyBorder="1" applyAlignment="1">
      <alignment horizontal="right" vertical="center"/>
    </xf>
    <xf numFmtId="164" fontId="34" fillId="0" borderId="15" xfId="1" applyNumberFormat="1" applyFont="1" applyBorder="1" applyAlignment="1">
      <alignment horizontal="right" vertical="center"/>
    </xf>
    <xf numFmtId="165" fontId="34" fillId="0" borderId="15" xfId="2" applyNumberFormat="1" applyFont="1" applyBorder="1" applyAlignment="1">
      <alignment horizontal="right" vertical="center"/>
    </xf>
    <xf numFmtId="164" fontId="35" fillId="0" borderId="15" xfId="1" applyNumberFormat="1" applyFont="1" applyBorder="1" applyAlignment="1">
      <alignment horizontal="right" vertical="center"/>
    </xf>
    <xf numFmtId="165" fontId="35" fillId="0" borderId="15" xfId="2" applyNumberFormat="1" applyFont="1" applyBorder="1" applyAlignment="1">
      <alignment horizontal="right" vertical="center"/>
    </xf>
    <xf numFmtId="0" fontId="36" fillId="0" borderId="15" xfId="0" applyFont="1" applyBorder="1" applyAlignment="1">
      <alignment vertical="center"/>
    </xf>
    <xf numFmtId="165" fontId="36" fillId="0" borderId="15" xfId="2" applyNumberFormat="1" applyFont="1" applyBorder="1" applyAlignment="1">
      <alignment horizontal="right" vertical="center"/>
    </xf>
    <xf numFmtId="165" fontId="33" fillId="0" borderId="15" xfId="0" applyNumberFormat="1" applyFont="1" applyBorder="1" applyAlignment="1">
      <alignment horizontal="right" vertical="center"/>
    </xf>
    <xf numFmtId="0" fontId="34" fillId="0" borderId="15" xfId="0" applyFont="1" applyBorder="1" applyAlignment="1">
      <alignment horizontal="right" vertical="center"/>
    </xf>
    <xf numFmtId="165" fontId="34" fillId="0" borderId="15" xfId="0" applyNumberFormat="1" applyFont="1" applyBorder="1" applyAlignment="1">
      <alignment horizontal="right" vertical="center"/>
    </xf>
    <xf numFmtId="165" fontId="35" fillId="0" borderId="15" xfId="0" applyNumberFormat="1" applyFont="1" applyBorder="1" applyAlignment="1">
      <alignment horizontal="right" vertical="center"/>
    </xf>
    <xf numFmtId="165" fontId="33" fillId="0" borderId="15" xfId="2" applyNumberFormat="1" applyFont="1" applyBorder="1" applyAlignment="1">
      <alignment horizontal="right" vertical="center" wrapText="1"/>
    </xf>
    <xf numFmtId="167" fontId="33" fillId="0" borderId="15" xfId="0" quotePrefix="1" applyNumberFormat="1" applyFont="1" applyBorder="1" applyAlignment="1">
      <alignment horizontal="right" vertical="center"/>
    </xf>
    <xf numFmtId="165" fontId="29" fillId="0" borderId="0" xfId="2" applyNumberFormat="1" applyFont="1" applyAlignment="1">
      <alignment horizontal="right" vertical="center"/>
    </xf>
    <xf numFmtId="0" fontId="32" fillId="0" borderId="0" xfId="0" applyFont="1" applyBorder="1" applyAlignment="1">
      <alignment vertical="center"/>
    </xf>
    <xf numFmtId="164" fontId="32" fillId="0" borderId="0" xfId="1" applyNumberFormat="1" applyFont="1" applyAlignment="1">
      <alignment horizontal="right" vertical="center"/>
    </xf>
    <xf numFmtId="165" fontId="32" fillId="0" borderId="0" xfId="2" applyNumberFormat="1" applyFont="1" applyAlignment="1">
      <alignment horizontal="right" vertical="center"/>
    </xf>
    <xf numFmtId="165" fontId="34" fillId="0" borderId="18" xfId="2" applyNumberFormat="1" applyFont="1" applyBorder="1" applyAlignment="1">
      <alignment horizontal="right" vertical="center"/>
    </xf>
    <xf numFmtId="165" fontId="33" fillId="0" borderId="18" xfId="2" applyNumberFormat="1" applyFont="1" applyBorder="1" applyAlignment="1">
      <alignment horizontal="right" vertical="center"/>
    </xf>
    <xf numFmtId="0" fontId="33" fillId="0" borderId="27" xfId="0" applyFont="1" applyBorder="1" applyAlignment="1">
      <alignment vertical="center"/>
    </xf>
    <xf numFmtId="164" fontId="33" fillId="0" borderId="27" xfId="1" applyNumberFormat="1" applyFont="1" applyBorder="1" applyAlignment="1">
      <alignment horizontal="right" vertical="center"/>
    </xf>
    <xf numFmtId="165" fontId="33" fillId="0" borderId="27" xfId="2" applyNumberFormat="1" applyFont="1" applyBorder="1" applyAlignment="1">
      <alignment horizontal="right" vertical="center"/>
    </xf>
    <xf numFmtId="164" fontId="33" fillId="0" borderId="15" xfId="1" applyNumberFormat="1" applyFont="1" applyFill="1" applyBorder="1" applyAlignment="1">
      <alignment horizontal="right" vertical="center"/>
    </xf>
    <xf numFmtId="164" fontId="29" fillId="0" borderId="0" xfId="1" applyNumberFormat="1" applyFont="1"/>
    <xf numFmtId="165" fontId="29" fillId="0" borderId="0" xfId="2" applyNumberFormat="1" applyFont="1"/>
    <xf numFmtId="0" fontId="29" fillId="0" borderId="0" xfId="0" applyFont="1" applyFill="1"/>
    <xf numFmtId="164" fontId="29" fillId="0" borderId="3" xfId="1" applyNumberFormat="1" applyFont="1" applyBorder="1"/>
    <xf numFmtId="165" fontId="29" fillId="0" borderId="3" xfId="2" applyNumberFormat="1" applyFont="1" applyBorder="1"/>
    <xf numFmtId="0" fontId="29" fillId="0" borderId="3" xfId="0" applyFont="1" applyBorder="1"/>
    <xf numFmtId="0" fontId="24" fillId="0" borderId="0" xfId="0" applyFont="1" applyBorder="1"/>
    <xf numFmtId="164" fontId="29" fillId="0" borderId="0" xfId="1" applyNumberFormat="1" applyFont="1" applyBorder="1"/>
    <xf numFmtId="165" fontId="29" fillId="0" borderId="0" xfId="2" applyNumberFormat="1" applyFont="1" applyBorder="1"/>
    <xf numFmtId="0" fontId="29" fillId="0" borderId="0" xfId="0" applyFont="1" applyBorder="1"/>
    <xf numFmtId="164" fontId="34" fillId="0" borderId="15" xfId="1" applyNumberFormat="1" applyFont="1" applyBorder="1" applyAlignment="1">
      <alignment vertical="center"/>
    </xf>
    <xf numFmtId="165" fontId="34" fillId="0" borderId="15" xfId="2" applyNumberFormat="1" applyFont="1" applyBorder="1" applyAlignment="1">
      <alignment vertical="center"/>
    </xf>
    <xf numFmtId="164" fontId="33" fillId="0" borderId="15" xfId="1" applyNumberFormat="1" applyFont="1" applyBorder="1" applyAlignment="1">
      <alignment horizontal="center" vertical="center"/>
    </xf>
    <xf numFmtId="3" fontId="33" fillId="0" borderId="15" xfId="0" applyNumberFormat="1" applyFont="1" applyBorder="1" applyAlignment="1">
      <alignment horizontal="right" vertical="center"/>
    </xf>
    <xf numFmtId="9" fontId="29" fillId="0" borderId="0" xfId="2" applyFont="1"/>
    <xf numFmtId="9" fontId="29" fillId="0" borderId="3" xfId="2" applyFont="1" applyBorder="1"/>
    <xf numFmtId="9" fontId="24" fillId="0" borderId="0" xfId="2" applyFont="1" applyBorder="1"/>
    <xf numFmtId="164" fontId="29" fillId="0" borderId="0" xfId="1" applyNumberFormat="1" applyFont="1" applyFill="1" applyBorder="1"/>
    <xf numFmtId="165" fontId="29" fillId="0" borderId="0" xfId="2" applyNumberFormat="1" applyFont="1" applyFill="1" applyBorder="1"/>
    <xf numFmtId="9" fontId="29" fillId="0" borderId="0" xfId="2" applyFont="1" applyFill="1" applyBorder="1"/>
    <xf numFmtId="164" fontId="29" fillId="0" borderId="0" xfId="1" applyNumberFormat="1" applyFont="1" applyFill="1"/>
    <xf numFmtId="165" fontId="36" fillId="0" borderId="15" xfId="2" quotePrefix="1" applyNumberFormat="1" applyFont="1" applyBorder="1" applyAlignment="1">
      <alignment horizontal="right" vertical="center"/>
    </xf>
    <xf numFmtId="164" fontId="33" fillId="0" borderId="15" xfId="1" applyNumberFormat="1" applyFont="1" applyBorder="1" applyAlignment="1">
      <alignment vertical="center"/>
    </xf>
    <xf numFmtId="165" fontId="29" fillId="0" borderId="0" xfId="2" applyNumberFormat="1" applyFont="1" applyAlignment="1">
      <alignment horizontal="right"/>
    </xf>
    <xf numFmtId="9" fontId="29" fillId="0" borderId="0" xfId="2" applyFont="1" applyBorder="1"/>
    <xf numFmtId="0" fontId="31" fillId="2" borderId="0" xfId="0" applyFont="1" applyFill="1" applyAlignment="1">
      <alignment vertical="center"/>
    </xf>
    <xf numFmtId="165" fontId="29" fillId="0" borderId="0" xfId="0" applyNumberFormat="1" applyFont="1" applyAlignment="1">
      <alignment vertical="center"/>
    </xf>
    <xf numFmtId="165" fontId="36" fillId="0" borderId="18" xfId="2" applyNumberFormat="1" applyFont="1" applyBorder="1" applyAlignment="1">
      <alignment vertical="center"/>
    </xf>
    <xf numFmtId="169" fontId="29" fillId="0" borderId="0" xfId="1" applyNumberFormat="1" applyFont="1"/>
    <xf numFmtId="165" fontId="31" fillId="0" borderId="15" xfId="0" applyNumberFormat="1" applyFont="1" applyBorder="1" applyAlignment="1">
      <alignment horizontal="right" vertical="center"/>
    </xf>
    <xf numFmtId="165" fontId="32" fillId="0" borderId="15" xfId="0" applyNumberFormat="1" applyFont="1" applyBorder="1" applyAlignment="1">
      <alignment horizontal="right" vertical="center"/>
    </xf>
    <xf numFmtId="166" fontId="36" fillId="0" borderId="18" xfId="0" quotePrefix="1" applyNumberFormat="1" applyFont="1" applyBorder="1" applyAlignment="1">
      <alignment horizontal="right" vertical="center" readingOrder="1"/>
    </xf>
    <xf numFmtId="0" fontId="24" fillId="0" borderId="0" xfId="0" applyFont="1" applyAlignment="1">
      <alignment wrapText="1"/>
    </xf>
    <xf numFmtId="0" fontId="24" fillId="0" borderId="0" xfId="0" applyFont="1" applyAlignment="1">
      <alignment horizontal="left"/>
    </xf>
    <xf numFmtId="165" fontId="13" fillId="0" borderId="35" xfId="0" applyNumberFormat="1" applyFont="1" applyBorder="1" applyAlignment="1">
      <alignment horizontal="right" vertical="center" wrapText="1"/>
    </xf>
    <xf numFmtId="165" fontId="13" fillId="0" borderId="31" xfId="0" applyNumberFormat="1" applyFont="1" applyBorder="1" applyAlignment="1">
      <alignment horizontal="right" vertical="center" wrapText="1"/>
    </xf>
    <xf numFmtId="164" fontId="14" fillId="9" borderId="36" xfId="1" applyNumberFormat="1" applyFont="1" applyFill="1" applyBorder="1" applyAlignment="1">
      <alignment horizontal="right" vertical="center"/>
    </xf>
    <xf numFmtId="164" fontId="14" fillId="9" borderId="36" xfId="1" applyNumberFormat="1" applyFont="1" applyFill="1" applyBorder="1" applyAlignment="1">
      <alignment horizontal="right" vertical="center" wrapText="1"/>
    </xf>
    <xf numFmtId="164" fontId="12" fillId="0" borderId="37" xfId="1" applyNumberFormat="1" applyFont="1" applyBorder="1" applyAlignment="1">
      <alignment horizontal="right" vertical="center" indent="2"/>
    </xf>
    <xf numFmtId="164" fontId="13" fillId="9" borderId="34" xfId="1" applyNumberFormat="1" applyFont="1" applyFill="1" applyBorder="1" applyAlignment="1">
      <alignment horizontal="right" vertical="center" wrapText="1"/>
    </xf>
    <xf numFmtId="164" fontId="13" fillId="9" borderId="35" xfId="1" applyNumberFormat="1" applyFont="1" applyFill="1" applyBorder="1" applyAlignment="1">
      <alignment horizontal="right" vertical="center" wrapText="1"/>
    </xf>
    <xf numFmtId="164" fontId="13" fillId="0" borderId="35" xfId="1" applyNumberFormat="1" applyFont="1" applyBorder="1" applyAlignment="1">
      <alignment horizontal="right" vertical="center" wrapText="1"/>
    </xf>
    <xf numFmtId="164" fontId="21" fillId="9" borderId="36" xfId="1" applyNumberFormat="1" applyFont="1" applyFill="1" applyBorder="1" applyAlignment="1">
      <alignment horizontal="right" vertical="center" wrapText="1"/>
    </xf>
    <xf numFmtId="164" fontId="11" fillId="0" borderId="35" xfId="1" applyNumberFormat="1" applyFont="1" applyBorder="1" applyAlignment="1">
      <alignment horizontal="right" vertical="center" wrapText="1"/>
    </xf>
    <xf numFmtId="164" fontId="14" fillId="0" borderId="37" xfId="1" applyNumberFormat="1" applyFont="1" applyBorder="1" applyAlignment="1">
      <alignment horizontal="right" vertical="center" wrapText="1"/>
    </xf>
    <xf numFmtId="165" fontId="24" fillId="0" borderId="0" xfId="2" applyNumberFormat="1" applyFont="1" applyAlignment="1">
      <alignment vertical="center"/>
    </xf>
    <xf numFmtId="165" fontId="24" fillId="0" borderId="0" xfId="2" applyNumberFormat="1" applyFont="1"/>
    <xf numFmtId="0" fontId="24" fillId="0" borderId="0" xfId="0" applyFont="1"/>
    <xf numFmtId="169" fontId="29" fillId="0" borderId="0" xfId="0" applyNumberFormat="1" applyFont="1"/>
    <xf numFmtId="165" fontId="13" fillId="0" borderId="24" xfId="2" applyNumberFormat="1" applyFont="1" applyBorder="1" applyAlignment="1">
      <alignment horizontal="right" vertical="center" wrapText="1"/>
    </xf>
    <xf numFmtId="165" fontId="11" fillId="0" borderId="0" xfId="2" applyNumberFormat="1" applyFont="1" applyAlignment="1">
      <alignment horizontal="right" vertical="center" wrapText="1"/>
    </xf>
    <xf numFmtId="165" fontId="11" fillId="0" borderId="0" xfId="2" quotePrefix="1" applyNumberFormat="1" applyFont="1" applyAlignment="1">
      <alignment horizontal="right" vertical="center" wrapText="1"/>
    </xf>
    <xf numFmtId="165" fontId="12" fillId="0" borderId="0" xfId="2" applyNumberFormat="1" applyFont="1" applyAlignment="1">
      <alignment horizontal="right" vertical="center" wrapText="1"/>
    </xf>
    <xf numFmtId="165" fontId="12" fillId="0" borderId="24" xfId="2" applyNumberFormat="1" applyFont="1" applyBorder="1" applyAlignment="1">
      <alignment horizontal="right" vertical="center" wrapText="1"/>
    </xf>
    <xf numFmtId="165" fontId="11" fillId="0" borderId="24" xfId="2" applyNumberFormat="1" applyFont="1" applyBorder="1" applyAlignment="1">
      <alignment horizontal="right" vertical="center" wrapText="1"/>
    </xf>
    <xf numFmtId="164" fontId="12" fillId="0" borderId="35" xfId="1" applyNumberFormat="1" applyFont="1" applyBorder="1" applyAlignment="1">
      <alignment horizontal="right" vertical="center" wrapText="1"/>
    </xf>
    <xf numFmtId="164" fontId="12" fillId="9" borderId="34" xfId="1" applyNumberFormat="1" applyFont="1" applyFill="1" applyBorder="1" applyAlignment="1">
      <alignment horizontal="right" vertical="center" wrapText="1"/>
    </xf>
    <xf numFmtId="164" fontId="12" fillId="9" borderId="35" xfId="1" applyNumberFormat="1" applyFont="1" applyFill="1" applyBorder="1" applyAlignment="1">
      <alignment horizontal="right" vertical="center" wrapText="1"/>
    </xf>
    <xf numFmtId="165" fontId="12" fillId="0" borderId="35" xfId="0" applyNumberFormat="1" applyFont="1" applyBorder="1" applyAlignment="1">
      <alignment horizontal="right" vertical="center" wrapText="1"/>
    </xf>
    <xf numFmtId="164" fontId="3" fillId="0" borderId="0" xfId="0" applyNumberFormat="1" applyFont="1"/>
    <xf numFmtId="0" fontId="3" fillId="0" borderId="0" xfId="0" applyFont="1"/>
    <xf numFmtId="10" fontId="34" fillId="0" borderId="15" xfId="2" applyNumberFormat="1" applyFont="1" applyBorder="1" applyAlignment="1">
      <alignment horizontal="right" vertical="center"/>
    </xf>
    <xf numFmtId="0" fontId="29" fillId="0" borderId="3" xfId="0" applyFont="1" applyBorder="1" applyAlignment="1">
      <alignment vertical="center"/>
    </xf>
    <xf numFmtId="0" fontId="33" fillId="0" borderId="42" xfId="0" applyFont="1" applyBorder="1" applyAlignment="1">
      <alignment horizontal="right" vertical="center"/>
    </xf>
    <xf numFmtId="0" fontId="33" fillId="4" borderId="43" xfId="0" applyFont="1" applyFill="1" applyBorder="1" applyAlignment="1">
      <alignment vertical="center"/>
    </xf>
    <xf numFmtId="170" fontId="33" fillId="0" borderId="43" xfId="0" applyNumberFormat="1" applyFont="1" applyBorder="1" applyAlignment="1">
      <alignment horizontal="right" vertical="center"/>
    </xf>
    <xf numFmtId="165" fontId="33" fillId="0" borderId="43" xfId="2" applyNumberFormat="1" applyFont="1" applyFill="1" applyBorder="1" applyAlignment="1">
      <alignment horizontal="right" vertical="center"/>
    </xf>
    <xf numFmtId="165" fontId="33" fillId="0" borderId="43" xfId="2" applyNumberFormat="1" applyFont="1" applyBorder="1" applyAlignment="1">
      <alignment horizontal="right" vertical="center"/>
    </xf>
    <xf numFmtId="170" fontId="33" fillId="0" borderId="43" xfId="0" applyNumberFormat="1" applyFont="1" applyBorder="1" applyAlignment="1">
      <alignment horizontal="right" vertical="center" wrapText="1"/>
    </xf>
    <xf numFmtId="164" fontId="33" fillId="0" borderId="43" xfId="1" applyNumberFormat="1" applyFont="1" applyFill="1" applyBorder="1"/>
    <xf numFmtId="164" fontId="33" fillId="0" borderId="43" xfId="1" applyNumberFormat="1" applyFont="1" applyBorder="1" applyAlignment="1">
      <alignment horizontal="right" vertical="center" wrapText="1"/>
    </xf>
    <xf numFmtId="164" fontId="33" fillId="0" borderId="43" xfId="1" applyNumberFormat="1" applyFont="1" applyBorder="1"/>
    <xf numFmtId="0" fontId="34" fillId="4" borderId="43" xfId="0" applyFont="1" applyFill="1" applyBorder="1" applyAlignment="1">
      <alignment vertical="center"/>
    </xf>
    <xf numFmtId="170" fontId="34" fillId="0" borderId="43" xfId="0" applyNumberFormat="1" applyFont="1" applyBorder="1" applyAlignment="1">
      <alignment horizontal="right" vertical="center"/>
    </xf>
    <xf numFmtId="165" fontId="34" fillId="0" borderId="43" xfId="2" applyNumberFormat="1" applyFont="1" applyFill="1" applyBorder="1" applyAlignment="1">
      <alignment horizontal="right" vertical="center"/>
    </xf>
    <xf numFmtId="165" fontId="34" fillId="0" borderId="43" xfId="2" applyNumberFormat="1" applyFont="1" applyBorder="1" applyAlignment="1">
      <alignment horizontal="right" vertical="center"/>
    </xf>
    <xf numFmtId="170" fontId="34" fillId="0" borderId="43" xfId="0" applyNumberFormat="1" applyFont="1" applyBorder="1" applyAlignment="1">
      <alignment horizontal="right" vertical="center" wrapText="1"/>
    </xf>
    <xf numFmtId="164" fontId="34" fillId="0" borderId="43" xfId="1" applyNumberFormat="1" applyFont="1" applyFill="1" applyBorder="1"/>
    <xf numFmtId="164" fontId="34" fillId="0" borderId="43" xfId="1" applyNumberFormat="1" applyFont="1" applyBorder="1" applyAlignment="1">
      <alignment horizontal="right" vertical="center" wrapText="1"/>
    </xf>
    <xf numFmtId="164" fontId="34" fillId="0" borderId="43" xfId="1" applyNumberFormat="1" applyFont="1" applyBorder="1"/>
    <xf numFmtId="164" fontId="33" fillId="0" borderId="43" xfId="1" applyNumberFormat="1" applyFont="1" applyFill="1" applyBorder="1" applyAlignment="1">
      <alignment horizontal="right" vertical="center" wrapText="1"/>
    </xf>
    <xf numFmtId="0" fontId="34" fillId="4" borderId="42" xfId="0" applyFont="1" applyFill="1" applyBorder="1" applyAlignment="1">
      <alignment vertical="center"/>
    </xf>
    <xf numFmtId="170" fontId="34" fillId="0" borderId="42" xfId="0" applyNumberFormat="1" applyFont="1" applyBorder="1" applyAlignment="1">
      <alignment horizontal="right" vertical="center"/>
    </xf>
    <xf numFmtId="165" fontId="34" fillId="0" borderId="42" xfId="2" applyNumberFormat="1" applyFont="1" applyFill="1" applyBorder="1" applyAlignment="1">
      <alignment horizontal="right" vertical="center"/>
    </xf>
    <xf numFmtId="165" fontId="34" fillId="0" borderId="42" xfId="2" applyNumberFormat="1" applyFont="1" applyBorder="1" applyAlignment="1">
      <alignment horizontal="right" vertical="center"/>
    </xf>
    <xf numFmtId="170" fontId="34" fillId="0" borderId="42" xfId="0" applyNumberFormat="1" applyFont="1" applyBorder="1" applyAlignment="1">
      <alignment horizontal="right" vertical="center" wrapText="1"/>
    </xf>
    <xf numFmtId="164" fontId="34" fillId="0" borderId="42" xfId="1" applyNumberFormat="1" applyFont="1" applyFill="1" applyBorder="1"/>
    <xf numFmtId="164" fontId="34" fillId="0" borderId="42" xfId="1" applyNumberFormat="1" applyFont="1" applyBorder="1" applyAlignment="1">
      <alignment horizontal="right" vertical="center" wrapText="1"/>
    </xf>
    <xf numFmtId="164" fontId="34" fillId="0" borderId="42" xfId="1" applyNumberFormat="1" applyFont="1" applyBorder="1"/>
    <xf numFmtId="165" fontId="36" fillId="0" borderId="43" xfId="2" quotePrefix="1" applyNumberFormat="1" applyFont="1" applyFill="1" applyBorder="1" applyAlignment="1">
      <alignment horizontal="right" vertical="center"/>
    </xf>
    <xf numFmtId="0" fontId="35" fillId="4" borderId="43" xfId="0" applyFont="1" applyFill="1" applyBorder="1" applyAlignment="1">
      <alignment horizontal="left"/>
    </xf>
    <xf numFmtId="170" fontId="35" fillId="0" borderId="43" xfId="0" applyNumberFormat="1" applyFont="1" applyBorder="1" applyAlignment="1">
      <alignment horizontal="right"/>
    </xf>
    <xf numFmtId="0" fontId="36" fillId="4" borderId="43" xfId="0" applyFont="1" applyFill="1" applyBorder="1" applyAlignment="1">
      <alignment vertical="center"/>
    </xf>
    <xf numFmtId="165" fontId="36" fillId="0" borderId="43" xfId="2" applyNumberFormat="1" applyFont="1" applyFill="1" applyBorder="1" applyAlignment="1">
      <alignment horizontal="right"/>
    </xf>
    <xf numFmtId="0" fontId="33" fillId="4" borderId="42" xfId="0" applyFont="1" applyFill="1" applyBorder="1" applyAlignment="1">
      <alignment vertical="center"/>
    </xf>
    <xf numFmtId="164" fontId="33" fillId="0" borderId="42" xfId="1" applyNumberFormat="1" applyFont="1" applyFill="1" applyBorder="1"/>
    <xf numFmtId="165" fontId="33" fillId="0" borderId="42" xfId="2" applyNumberFormat="1" applyFont="1" applyFill="1" applyBorder="1" applyAlignment="1">
      <alignment horizontal="right" vertical="center"/>
    </xf>
    <xf numFmtId="165" fontId="33" fillId="0" borderId="42" xfId="2" applyNumberFormat="1" applyFont="1" applyBorder="1" applyAlignment="1">
      <alignment horizontal="right" vertical="center"/>
    </xf>
    <xf numFmtId="164" fontId="33" fillId="0" borderId="42" xfId="1" applyNumberFormat="1" applyFont="1" applyBorder="1"/>
    <xf numFmtId="0" fontId="34" fillId="0" borderId="42" xfId="0" applyFont="1" applyBorder="1"/>
    <xf numFmtId="0" fontId="36" fillId="0" borderId="43" xfId="0" applyFont="1" applyBorder="1" applyAlignment="1">
      <alignment vertical="center"/>
    </xf>
    <xf numFmtId="0" fontId="35" fillId="4" borderId="43" xfId="0" applyFont="1" applyFill="1" applyBorder="1" applyAlignment="1">
      <alignment vertical="center"/>
    </xf>
    <xf numFmtId="164" fontId="34" fillId="0" borderId="43" xfId="1" applyNumberFormat="1" applyFont="1" applyFill="1" applyBorder="1" applyAlignment="1">
      <alignment horizontal="right" vertical="center" wrapText="1"/>
    </xf>
    <xf numFmtId="0" fontId="35" fillId="0" borderId="43" xfId="0" applyFont="1" applyBorder="1" applyAlignment="1">
      <alignment vertical="center"/>
    </xf>
    <xf numFmtId="41" fontId="33" fillId="0" borderId="43" xfId="0" applyNumberFormat="1" applyFont="1" applyBorder="1" applyAlignment="1">
      <alignment horizontal="right" vertical="center" wrapText="1"/>
    </xf>
    <xf numFmtId="170" fontId="33" fillId="0" borderId="43" xfId="0" applyNumberFormat="1" applyFont="1" applyBorder="1" applyAlignment="1">
      <alignment horizontal="right" vertical="top"/>
    </xf>
    <xf numFmtId="170" fontId="33" fillId="0" borderId="43" xfId="0" applyNumberFormat="1" applyFont="1" applyBorder="1" applyAlignment="1">
      <alignment horizontal="right" vertical="top" wrapText="1"/>
    </xf>
    <xf numFmtId="0" fontId="33" fillId="0" borderId="43" xfId="0" applyFont="1" applyBorder="1"/>
    <xf numFmtId="164" fontId="34" fillId="0" borderId="43" xfId="0" applyNumberFormat="1" applyFont="1" applyBorder="1"/>
    <xf numFmtId="0" fontId="35" fillId="0" borderId="42" xfId="0" applyFont="1" applyBorder="1" applyAlignment="1">
      <alignment vertical="center"/>
    </xf>
    <xf numFmtId="164" fontId="34" fillId="0" borderId="42" xfId="0" applyNumberFormat="1" applyFont="1" applyBorder="1"/>
    <xf numFmtId="164" fontId="35" fillId="0" borderId="43" xfId="1" applyNumberFormat="1" applyFont="1" applyFill="1" applyBorder="1"/>
    <xf numFmtId="164" fontId="35" fillId="0" borderId="43" xfId="1" applyNumberFormat="1" applyFont="1" applyFill="1" applyBorder="1" applyAlignment="1">
      <alignment horizontal="right"/>
    </xf>
    <xf numFmtId="164" fontId="34" fillId="0" borderId="15" xfId="1" applyNumberFormat="1" applyFont="1" applyBorder="1" applyAlignment="1">
      <alignment horizontal="right" vertical="center" wrapText="1"/>
    </xf>
    <xf numFmtId="165" fontId="34" fillId="0" borderId="28" xfId="2" applyNumberFormat="1" applyFont="1" applyBorder="1" applyAlignment="1">
      <alignment horizontal="right" vertical="center"/>
    </xf>
    <xf numFmtId="164" fontId="33" fillId="0" borderId="15" xfId="1" applyNumberFormat="1" applyFont="1" applyBorder="1" applyAlignment="1">
      <alignment horizontal="right" vertical="center" wrapText="1"/>
    </xf>
    <xf numFmtId="165" fontId="33" fillId="0" borderId="28" xfId="2" applyNumberFormat="1" applyFont="1" applyBorder="1" applyAlignment="1">
      <alignment horizontal="right" vertical="center"/>
    </xf>
    <xf numFmtId="165" fontId="33" fillId="0" borderId="15" xfId="0" applyNumberFormat="1" applyFont="1" applyBorder="1" applyAlignment="1">
      <alignment horizontal="right" vertical="center" wrapText="1"/>
    </xf>
    <xf numFmtId="169" fontId="34" fillId="0" borderId="15" xfId="1" applyNumberFormat="1" applyFont="1" applyBorder="1" applyAlignment="1">
      <alignment horizontal="right" vertical="center" wrapText="1"/>
    </xf>
    <xf numFmtId="165" fontId="34" fillId="0" borderId="15" xfId="0" applyNumberFormat="1" applyFont="1" applyBorder="1" applyAlignment="1">
      <alignment horizontal="right" vertical="center" wrapText="1"/>
    </xf>
    <xf numFmtId="165" fontId="34" fillId="0" borderId="0" xfId="0" applyNumberFormat="1" applyFont="1" applyAlignment="1">
      <alignment horizontal="right" vertical="center" wrapText="1"/>
    </xf>
    <xf numFmtId="164" fontId="34" fillId="0" borderId="15" xfId="1" applyNumberFormat="1" applyFont="1" applyFill="1" applyBorder="1" applyAlignment="1">
      <alignment horizontal="right" vertical="center" wrapText="1"/>
    </xf>
    <xf numFmtId="164" fontId="33" fillId="0" borderId="18" xfId="1" applyNumberFormat="1" applyFont="1" applyBorder="1" applyAlignment="1">
      <alignment horizontal="right" vertical="center"/>
    </xf>
    <xf numFmtId="16" fontId="33" fillId="0" borderId="15" xfId="0" quotePrefix="1" applyNumberFormat="1" applyFont="1" applyBorder="1" applyAlignment="1">
      <alignment horizontal="right" vertical="center"/>
    </xf>
    <xf numFmtId="165" fontId="38" fillId="0" borderId="28" xfId="2" applyNumberFormat="1" applyFont="1" applyBorder="1" applyAlignment="1">
      <alignment horizontal="right" vertical="center"/>
    </xf>
    <xf numFmtId="164" fontId="32" fillId="0" borderId="0" xfId="1" applyNumberFormat="1" applyFont="1" applyBorder="1" applyAlignment="1">
      <alignment vertical="center"/>
    </xf>
    <xf numFmtId="165" fontId="38" fillId="0" borderId="0" xfId="2" applyNumberFormat="1" applyFont="1" applyBorder="1" applyAlignment="1">
      <alignment horizontal="right" vertical="center"/>
    </xf>
    <xf numFmtId="165" fontId="39" fillId="0" borderId="28" xfId="2" applyNumberFormat="1" applyFont="1" applyBorder="1" applyAlignment="1">
      <alignment horizontal="right" vertical="center"/>
    </xf>
    <xf numFmtId="165" fontId="31" fillId="0" borderId="0" xfId="2" applyNumberFormat="1" applyFont="1" applyBorder="1" applyAlignment="1">
      <alignment vertical="center"/>
    </xf>
    <xf numFmtId="165" fontId="39" fillId="0" borderId="0" xfId="2" applyNumberFormat="1" applyFont="1" applyBorder="1" applyAlignment="1">
      <alignment horizontal="right" vertical="center"/>
    </xf>
    <xf numFmtId="164" fontId="31" fillId="0" borderId="0" xfId="1" applyNumberFormat="1" applyFont="1" applyBorder="1" applyAlignment="1">
      <alignment vertical="center"/>
    </xf>
    <xf numFmtId="164" fontId="35" fillId="0" borderId="18" xfId="1" applyNumberFormat="1" applyFont="1" applyBorder="1" applyAlignment="1">
      <alignment vertical="center"/>
    </xf>
    <xf numFmtId="164" fontId="30" fillId="0" borderId="0" xfId="1" applyNumberFormat="1" applyFont="1" applyBorder="1" applyAlignment="1">
      <alignment vertical="center"/>
    </xf>
    <xf numFmtId="0" fontId="29" fillId="2" borderId="0" xfId="0" applyFont="1" applyFill="1" applyAlignment="1">
      <alignment vertical="center"/>
    </xf>
    <xf numFmtId="0" fontId="35" fillId="0" borderId="44" xfId="0" applyFont="1" applyBorder="1" applyAlignment="1">
      <alignment vertical="center"/>
    </xf>
    <xf numFmtId="0" fontId="33" fillId="0" borderId="44" xfId="0" quotePrefix="1" applyFont="1" applyBorder="1" applyAlignment="1">
      <alignment horizontal="right"/>
    </xf>
    <xf numFmtId="0" fontId="33" fillId="0" borderId="44" xfId="0" applyFont="1" applyBorder="1" applyAlignment="1">
      <alignment horizontal="right"/>
    </xf>
    <xf numFmtId="0" fontId="34" fillId="0" borderId="44" xfId="0" applyFont="1" applyBorder="1" applyAlignment="1">
      <alignment vertical="center"/>
    </xf>
    <xf numFmtId="164" fontId="34" fillId="0" borderId="44" xfId="1" applyNumberFormat="1" applyFont="1" applyBorder="1" applyAlignment="1">
      <alignment horizontal="right" vertical="center"/>
    </xf>
    <xf numFmtId="165" fontId="34" fillId="0" borderId="44" xfId="2" applyNumberFormat="1" applyFont="1" applyBorder="1" applyAlignment="1">
      <alignment horizontal="right" vertical="center"/>
    </xf>
    <xf numFmtId="0" fontId="33" fillId="0" borderId="44" xfId="0" applyFont="1" applyBorder="1" applyAlignment="1">
      <alignment vertical="center"/>
    </xf>
    <xf numFmtId="165" fontId="33" fillId="0" borderId="44" xfId="2" applyNumberFormat="1" applyFont="1" applyBorder="1" applyAlignment="1">
      <alignment horizontal="right" vertical="center"/>
    </xf>
    <xf numFmtId="164" fontId="33" fillId="0" borderId="44" xfId="1" applyNumberFormat="1" applyFont="1" applyBorder="1" applyAlignment="1">
      <alignment horizontal="right" vertical="center"/>
    </xf>
    <xf numFmtId="164" fontId="29" fillId="0" borderId="0" xfId="1" applyNumberFormat="1" applyFont="1" applyAlignment="1">
      <alignment horizontal="right"/>
    </xf>
    <xf numFmtId="0" fontId="33" fillId="0" borderId="0" xfId="0" applyFont="1" applyAlignment="1">
      <alignment vertical="center"/>
    </xf>
    <xf numFmtId="164" fontId="33" fillId="0" borderId="0" xfId="1" applyNumberFormat="1" applyFont="1" applyBorder="1" applyAlignment="1">
      <alignment horizontal="right" vertical="center"/>
    </xf>
    <xf numFmtId="165" fontId="33" fillId="0" borderId="0" xfId="2" applyNumberFormat="1" applyFont="1" applyBorder="1" applyAlignment="1">
      <alignment horizontal="right" vertical="center"/>
    </xf>
    <xf numFmtId="16" fontId="33" fillId="0" borderId="44" xfId="0" quotePrefix="1" applyNumberFormat="1" applyFont="1" applyBorder="1" applyAlignment="1">
      <alignment horizontal="right" vertical="center"/>
    </xf>
    <xf numFmtId="0" fontId="33" fillId="0" borderId="44" xfId="0" applyFont="1" applyBorder="1" applyAlignment="1">
      <alignment horizontal="right" vertical="center"/>
    </xf>
    <xf numFmtId="165" fontId="32" fillId="0" borderId="0" xfId="2" applyNumberFormat="1" applyFont="1" applyBorder="1" applyAlignment="1">
      <alignment horizontal="right" vertical="center"/>
    </xf>
    <xf numFmtId="164" fontId="32" fillId="0" borderId="0" xfId="1" applyNumberFormat="1" applyFont="1" applyBorder="1" applyAlignment="1">
      <alignment horizontal="right" vertical="center"/>
    </xf>
    <xf numFmtId="164" fontId="31" fillId="0" borderId="0" xfId="1" applyNumberFormat="1" applyFont="1" applyBorder="1" applyAlignment="1">
      <alignment horizontal="right" vertical="center"/>
    </xf>
    <xf numFmtId="164" fontId="35" fillId="0" borderId="44" xfId="1" applyNumberFormat="1" applyFont="1" applyFill="1" applyBorder="1" applyAlignment="1">
      <alignment horizontal="right" vertical="center"/>
    </xf>
    <xf numFmtId="164" fontId="30" fillId="0" borderId="0" xfId="1" applyNumberFormat="1" applyFont="1" applyFill="1" applyBorder="1" applyAlignment="1">
      <alignment horizontal="right" vertical="center"/>
    </xf>
    <xf numFmtId="0" fontId="39" fillId="0" borderId="44" xfId="0" applyFont="1" applyBorder="1" applyAlignment="1">
      <alignment vertical="center"/>
    </xf>
    <xf numFmtId="43" fontId="29" fillId="0" borderId="0" xfId="1" applyFont="1"/>
    <xf numFmtId="0" fontId="29" fillId="0" borderId="0" xfId="0" applyFont="1" applyAlignment="1">
      <alignment horizontal="right"/>
    </xf>
    <xf numFmtId="0" fontId="31" fillId="0" borderId="44" xfId="0" applyFont="1" applyBorder="1" applyAlignment="1">
      <alignment vertical="center"/>
    </xf>
    <xf numFmtId="0" fontId="28" fillId="2" borderId="15" xfId="0" applyFont="1" applyFill="1" applyBorder="1" applyAlignment="1">
      <alignment vertical="center"/>
    </xf>
    <xf numFmtId="0" fontId="31" fillId="2" borderId="15" xfId="0" applyFont="1" applyFill="1" applyBorder="1" applyAlignment="1">
      <alignment vertical="center"/>
    </xf>
    <xf numFmtId="0" fontId="33" fillId="0" borderId="0" xfId="0" quotePrefix="1" applyFont="1" applyAlignment="1">
      <alignment horizontal="right" vertical="center"/>
    </xf>
    <xf numFmtId="164" fontId="34" fillId="0" borderId="0" xfId="1" applyNumberFormat="1" applyFont="1" applyBorder="1" applyAlignment="1">
      <alignment horizontal="right" vertical="center"/>
    </xf>
    <xf numFmtId="165" fontId="34" fillId="0" borderId="0" xfId="2" applyNumberFormat="1" applyFont="1" applyBorder="1" applyAlignment="1">
      <alignment horizontal="right" vertical="center"/>
    </xf>
    <xf numFmtId="165" fontId="29" fillId="0" borderId="0" xfId="2" applyNumberFormat="1" applyFont="1" applyBorder="1" applyAlignment="1">
      <alignment horizontal="right"/>
    </xf>
    <xf numFmtId="164" fontId="29" fillId="0" borderId="0" xfId="1" applyNumberFormat="1" applyFont="1" applyBorder="1" applyAlignment="1">
      <alignment horizontal="right"/>
    </xf>
    <xf numFmtId="165" fontId="33" fillId="0" borderId="0" xfId="0" applyNumberFormat="1" applyFont="1" applyAlignment="1">
      <alignment horizontal="right" vertical="center"/>
    </xf>
    <xf numFmtId="165" fontId="29" fillId="0" borderId="0" xfId="0" applyNumberFormat="1" applyFont="1" applyAlignment="1">
      <alignment horizontal="right"/>
    </xf>
    <xf numFmtId="0" fontId="35" fillId="0" borderId="0" xfId="0" applyFont="1"/>
    <xf numFmtId="164" fontId="34" fillId="0" borderId="0" xfId="0" applyNumberFormat="1" applyFont="1"/>
    <xf numFmtId="0" fontId="34" fillId="0" borderId="0" xfId="0" applyFont="1"/>
    <xf numFmtId="171" fontId="29" fillId="0" borderId="0" xfId="2" applyNumberFormat="1" applyFont="1"/>
    <xf numFmtId="164" fontId="34" fillId="0" borderId="0" xfId="1" applyNumberFormat="1" applyFont="1" applyFill="1" applyBorder="1" applyAlignment="1">
      <alignment horizontal="right" vertical="center"/>
    </xf>
    <xf numFmtId="164" fontId="29" fillId="0" borderId="0" xfId="1" applyNumberFormat="1" applyFont="1" applyFill="1" applyBorder="1" applyAlignment="1">
      <alignment horizontal="right"/>
    </xf>
    <xf numFmtId="165" fontId="29" fillId="0" borderId="0" xfId="2" applyNumberFormat="1" applyFont="1" applyFill="1" applyBorder="1" applyAlignment="1">
      <alignment horizontal="right"/>
    </xf>
    <xf numFmtId="164" fontId="33" fillId="0" borderId="0" xfId="1" applyNumberFormat="1" applyFont="1" applyFill="1" applyBorder="1" applyAlignment="1">
      <alignment horizontal="right" vertical="center"/>
    </xf>
    <xf numFmtId="43" fontId="29" fillId="0" borderId="0" xfId="1" applyFont="1" applyBorder="1" applyAlignment="1">
      <alignment horizontal="right"/>
    </xf>
    <xf numFmtId="0" fontId="35" fillId="0" borderId="15" xfId="0" applyFont="1" applyBorder="1" applyAlignment="1">
      <alignment horizontal="left" vertical="center" indent="1"/>
    </xf>
    <xf numFmtId="0" fontId="35" fillId="0" borderId="27" xfId="0" applyFont="1" applyBorder="1"/>
    <xf numFmtId="0" fontId="33" fillId="0" borderId="28" xfId="0" applyFont="1" applyBorder="1" applyAlignment="1">
      <alignment vertical="center"/>
    </xf>
    <xf numFmtId="164" fontId="33" fillId="0" borderId="28" xfId="1" applyNumberFormat="1" applyFont="1" applyBorder="1" applyAlignment="1">
      <alignment horizontal="right" vertical="center"/>
    </xf>
    <xf numFmtId="0" fontId="34" fillId="0" borderId="28" xfId="0" applyFont="1" applyBorder="1" applyAlignment="1">
      <alignment vertical="center"/>
    </xf>
    <xf numFmtId="164" fontId="34" fillId="0" borderId="28" xfId="1" applyNumberFormat="1" applyFont="1" applyBorder="1" applyAlignment="1">
      <alignment horizontal="right" vertical="center"/>
    </xf>
    <xf numFmtId="0" fontId="36" fillId="0" borderId="28" xfId="0" applyFont="1" applyBorder="1" applyAlignment="1">
      <alignment vertical="center"/>
    </xf>
    <xf numFmtId="165" fontId="36" fillId="0" borderId="28" xfId="2" applyNumberFormat="1" applyFont="1" applyBorder="1"/>
    <xf numFmtId="165" fontId="36" fillId="0" borderId="28" xfId="0" quotePrefix="1" applyNumberFormat="1" applyFont="1" applyBorder="1" applyAlignment="1">
      <alignment horizontal="right"/>
    </xf>
    <xf numFmtId="164" fontId="33" fillId="0" borderId="28" xfId="0" applyNumberFormat="1" applyFont="1" applyBorder="1"/>
    <xf numFmtId="164" fontId="40" fillId="0" borderId="0" xfId="0" applyNumberFormat="1" applyFont="1"/>
    <xf numFmtId="164" fontId="34" fillId="0" borderId="28" xfId="1" applyNumberFormat="1" applyFont="1" applyBorder="1" applyAlignment="1">
      <alignment horizontal="right" vertical="center" wrapText="1"/>
    </xf>
    <xf numFmtId="165" fontId="0" fillId="0" borderId="0" xfId="2" applyNumberFormat="1" applyFont="1"/>
    <xf numFmtId="164" fontId="41" fillId="0" borderId="0" xfId="1" applyNumberFormat="1" applyFont="1"/>
    <xf numFmtId="164" fontId="41" fillId="0" borderId="0" xfId="0" applyNumberFormat="1" applyFont="1"/>
    <xf numFmtId="0" fontId="34" fillId="0" borderId="15" xfId="0" applyFont="1" applyFill="1" applyBorder="1" applyAlignment="1">
      <alignment vertical="center"/>
    </xf>
    <xf numFmtId="164" fontId="34" fillId="0" borderId="15" xfId="1" applyNumberFormat="1" applyFont="1" applyFill="1" applyBorder="1" applyAlignment="1">
      <alignment horizontal="right" vertical="center"/>
    </xf>
    <xf numFmtId="165" fontId="34" fillId="0" borderId="15" xfId="0" applyNumberFormat="1" applyFont="1" applyFill="1" applyBorder="1" applyAlignment="1">
      <alignment horizontal="right" vertical="center"/>
    </xf>
    <xf numFmtId="0" fontId="40" fillId="0" borderId="0" xfId="0" applyFont="1"/>
    <xf numFmtId="0" fontId="8" fillId="6" borderId="5"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8"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6" fillId="0" borderId="0" xfId="4" applyFont="1" applyAlignment="1" applyProtection="1">
      <alignment horizontal="center"/>
      <protection locked="0"/>
    </xf>
    <xf numFmtId="0" fontId="7" fillId="4" borderId="0" xfId="3" applyFont="1" applyFill="1" applyBorder="1" applyAlignment="1" applyProtection="1">
      <alignment horizontal="center" vertical="center"/>
      <protection locked="0"/>
    </xf>
    <xf numFmtId="16" fontId="10" fillId="2" borderId="17" xfId="0" quotePrefix="1" applyNumberFormat="1" applyFont="1" applyFill="1" applyBorder="1" applyAlignment="1">
      <alignment horizontal="center" vertical="center"/>
    </xf>
    <xf numFmtId="16" fontId="10" fillId="2" borderId="16"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165" fontId="10" fillId="2" borderId="1" xfId="0" applyNumberFormat="1" applyFont="1" applyFill="1" applyBorder="1" applyAlignment="1">
      <alignment horizontal="center" vertical="center"/>
    </xf>
    <xf numFmtId="0" fontId="24" fillId="0" borderId="0" xfId="0" applyFont="1" applyAlignment="1">
      <alignment horizontal="left" wrapText="1"/>
    </xf>
    <xf numFmtId="16" fontId="20" fillId="2" borderId="17" xfId="0" quotePrefix="1" applyNumberFormat="1" applyFont="1" applyFill="1" applyBorder="1" applyAlignment="1">
      <alignment horizontal="left" vertical="center"/>
    </xf>
    <xf numFmtId="16" fontId="20" fillId="2" borderId="16" xfId="0" applyNumberFormat="1" applyFont="1" applyFill="1" applyBorder="1" applyAlignment="1">
      <alignment horizontal="left" vertical="center"/>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16" fontId="10" fillId="2" borderId="12" xfId="0" quotePrefix="1" applyNumberFormat="1" applyFont="1" applyFill="1" applyBorder="1" applyAlignment="1">
      <alignment horizontal="center" vertical="center"/>
    </xf>
    <xf numFmtId="16" fontId="10" fillId="2" borderId="40" xfId="0" quotePrefix="1" applyNumberFormat="1" applyFont="1" applyFill="1" applyBorder="1" applyAlignment="1">
      <alignment horizontal="center" vertical="center"/>
    </xf>
    <xf numFmtId="165" fontId="10" fillId="2" borderId="39" xfId="0" applyNumberFormat="1" applyFont="1" applyFill="1" applyBorder="1" applyAlignment="1">
      <alignment horizontal="center" vertical="center"/>
    </xf>
    <xf numFmtId="165" fontId="10" fillId="2" borderId="41" xfId="0" applyNumberFormat="1" applyFont="1" applyFill="1" applyBorder="1" applyAlignment="1">
      <alignment horizontal="center" vertical="center"/>
    </xf>
    <xf numFmtId="15" fontId="10" fillId="7" borderId="21" xfId="0" applyNumberFormat="1" applyFont="1" applyFill="1" applyBorder="1" applyAlignment="1">
      <alignment horizontal="center" vertical="center" wrapText="1"/>
    </xf>
    <xf numFmtId="15" fontId="10" fillId="7" borderId="20" xfId="0" applyNumberFormat="1"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13" xfId="0" applyFont="1" applyFill="1" applyBorder="1" applyAlignment="1">
      <alignment vertical="center" wrapText="1"/>
    </xf>
    <xf numFmtId="0" fontId="10" fillId="7" borderId="0" xfId="0" applyFont="1" applyFill="1" applyAlignment="1">
      <alignment horizontal="center" vertical="center" wrapText="1"/>
    </xf>
    <xf numFmtId="0" fontId="10" fillId="7" borderId="13" xfId="0" applyFont="1" applyFill="1" applyBorder="1" applyAlignment="1">
      <alignment horizontal="center" vertical="center" wrapText="1"/>
    </xf>
    <xf numFmtId="0" fontId="28" fillId="2" borderId="0" xfId="0" applyFont="1" applyFill="1" applyAlignment="1">
      <alignment horizontal="center" vertical="center"/>
    </xf>
  </cellXfs>
  <cellStyles count="9">
    <cellStyle name="60% - Accent3" xfId="3" builtinId="40"/>
    <cellStyle name="Comma" xfId="1" builtinId="3"/>
    <cellStyle name="Comma 10" xfId="7" xr:uid="{95D98EE6-BDD3-416B-A926-6E55B91F3125}"/>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0"/>
  <tableStyles count="0" defaultTableStyle="TableStyleMedium2" defaultPivotStyle="PivotStyleLight16"/>
  <colors>
    <mruColors>
      <color rgb="FF7B2038"/>
      <color rgb="FFF2F2F2"/>
      <color rgb="FF113A3F"/>
      <color rgb="FF595959"/>
      <color rgb="FF2A909E"/>
      <color rgb="FF27633E"/>
      <color rgb="FF0C2723"/>
      <color rgb="FFDBB968"/>
      <color rgb="FF4B6271"/>
      <color rgb="FF27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2" name="Picture 1">
          <a:extLst>
            <a:ext uri="{FF2B5EF4-FFF2-40B4-BE49-F238E27FC236}">
              <a16:creationId xmlns:a16="http://schemas.microsoft.com/office/drawing/2014/main" id="{F31BA879-CB2B-4359-9A7E-FAAE26F029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34CF1138-196C-4CC5-82AF-ED91FF81B3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3120" y="0"/>
          <a:ext cx="601980" cy="53340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13877F32-2097-4B51-8569-28FA3EA8CD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2320" y="0"/>
          <a:ext cx="601980" cy="533400"/>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45B1BC92-29B4-4946-BD72-025A639D11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3260" y="0"/>
          <a:ext cx="601980" cy="533400"/>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159702D-84CD-459E-89FA-804921339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0"/>
          <a:ext cx="601980" cy="53340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0AA7EF4C-3BC3-4758-95AF-8BEEF46B3D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94220" y="0"/>
          <a:ext cx="601980" cy="533400"/>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A548EDEB-5AB4-4A5B-9C33-9F1629F03A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7420" y="0"/>
          <a:ext cx="601980" cy="533400"/>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5917C9F7-E16A-4564-9919-AD2575CF74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7900" y="0"/>
          <a:ext cx="601980" cy="533400"/>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7A6A94F7-E8B7-4448-A973-13C54797C5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 y="0"/>
          <a:ext cx="601980" cy="533400"/>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9</xdr:col>
      <xdr:colOff>0</xdr:colOff>
      <xdr:row>0</xdr:row>
      <xdr:rowOff>0</xdr:rowOff>
    </xdr:from>
    <xdr:ext cx="601980" cy="533400"/>
    <xdr:pic>
      <xdr:nvPicPr>
        <xdr:cNvPr id="2" name="Picture 1">
          <a:extLst>
            <a:ext uri="{FF2B5EF4-FFF2-40B4-BE49-F238E27FC236}">
              <a16:creationId xmlns:a16="http://schemas.microsoft.com/office/drawing/2014/main" id="{1D9F2852-A576-4F71-9D34-408A3E8025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93380" y="0"/>
          <a:ext cx="601980" cy="533400"/>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1C021501-4D25-4C32-8D8E-3F165181B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1260" y="0"/>
          <a:ext cx="601980" cy="533400"/>
        </a:xfrm>
        <a:prstGeom prst="rect">
          <a:avLst/>
        </a:prstGeom>
        <a:noFill/>
        <a:ln>
          <a:noFill/>
        </a:ln>
      </xdr:spPr>
    </xdr:pic>
    <xdr:clientData/>
  </xdr:oneCellAnchor>
  <xdr:oneCellAnchor>
    <xdr:from>
      <xdr:col>10</xdr:col>
      <xdr:colOff>0</xdr:colOff>
      <xdr:row>0</xdr:row>
      <xdr:rowOff>0</xdr:rowOff>
    </xdr:from>
    <xdr:ext cx="601980" cy="533400"/>
    <xdr:pic>
      <xdr:nvPicPr>
        <xdr:cNvPr id="3" name="Picture 2">
          <a:extLst>
            <a:ext uri="{FF2B5EF4-FFF2-40B4-BE49-F238E27FC236}">
              <a16:creationId xmlns:a16="http://schemas.microsoft.com/office/drawing/2014/main" id="{10191D1F-A02C-4EF0-AE86-CBEED7D408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1260" y="0"/>
          <a:ext cx="601980" cy="5334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523875</xdr:colOff>
      <xdr:row>0</xdr:row>
      <xdr:rowOff>0</xdr:rowOff>
    </xdr:from>
    <xdr:ext cx="601980" cy="533400"/>
    <xdr:pic>
      <xdr:nvPicPr>
        <xdr:cNvPr id="2" name="Picture 1">
          <a:extLst>
            <a:ext uri="{FF2B5EF4-FFF2-40B4-BE49-F238E27FC236}">
              <a16:creationId xmlns:a16="http://schemas.microsoft.com/office/drawing/2014/main" id="{E39FCB24-F8D5-45D0-8C56-A50DCD7FB0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02515" y="0"/>
          <a:ext cx="601980" cy="533400"/>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1EFD5784-7EC2-44EE-927B-419C0F2AEF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3160" y="0"/>
          <a:ext cx="601980" cy="533400"/>
        </a:xfrm>
        <a:prstGeom prst="rect">
          <a:avLst/>
        </a:prstGeom>
        <a:noFill/>
        <a:ln>
          <a:noFill/>
        </a:ln>
      </xdr:spPr>
    </xdr:pic>
    <xdr:clientData/>
  </xdr:oneCellAnchor>
  <xdr:oneCellAnchor>
    <xdr:from>
      <xdr:col>10</xdr:col>
      <xdr:colOff>0</xdr:colOff>
      <xdr:row>0</xdr:row>
      <xdr:rowOff>0</xdr:rowOff>
    </xdr:from>
    <xdr:ext cx="601980" cy="533400"/>
    <xdr:pic>
      <xdr:nvPicPr>
        <xdr:cNvPr id="3" name="Picture 2">
          <a:extLst>
            <a:ext uri="{FF2B5EF4-FFF2-40B4-BE49-F238E27FC236}">
              <a16:creationId xmlns:a16="http://schemas.microsoft.com/office/drawing/2014/main" id="{DB4C5706-2A44-4180-8EA5-08662F7312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43160" y="0"/>
          <a:ext cx="601980" cy="533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523875</xdr:colOff>
      <xdr:row>0</xdr:row>
      <xdr:rowOff>0</xdr:rowOff>
    </xdr:from>
    <xdr:ext cx="601980" cy="533400"/>
    <xdr:pic>
      <xdr:nvPicPr>
        <xdr:cNvPr id="2" name="Picture 1">
          <a:extLst>
            <a:ext uri="{FF2B5EF4-FFF2-40B4-BE49-F238E27FC236}">
              <a16:creationId xmlns:a16="http://schemas.microsoft.com/office/drawing/2014/main" id="{E3B5EAB6-A9B8-4502-80A8-D86370B154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64415" y="0"/>
          <a:ext cx="601980" cy="533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523875</xdr:colOff>
      <xdr:row>0</xdr:row>
      <xdr:rowOff>0</xdr:rowOff>
    </xdr:from>
    <xdr:ext cx="601980" cy="533400"/>
    <xdr:pic>
      <xdr:nvPicPr>
        <xdr:cNvPr id="2" name="Picture 1">
          <a:extLst>
            <a:ext uri="{FF2B5EF4-FFF2-40B4-BE49-F238E27FC236}">
              <a16:creationId xmlns:a16="http://schemas.microsoft.com/office/drawing/2014/main" id="{97B91DF4-12D4-4DA8-9697-FDD547360B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435" y="0"/>
          <a:ext cx="601980" cy="533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68DE6230-D579-4991-8BFD-2ECA46F778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45135" y="0"/>
          <a:ext cx="601980" cy="533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EA8F6EF5-6E94-4F13-9AD0-53214A51A2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45135" y="0"/>
          <a:ext cx="601980" cy="533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7F9C3A4E-3A32-458C-89DA-8D97F146C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84920" y="0"/>
          <a:ext cx="601980" cy="5334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222752DC-5E24-48D6-8AF6-4973C06835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100" y="0"/>
          <a:ext cx="601980" cy="533400"/>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F7EEC91-1FAD-4493-81DA-4BB1A52EC5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0" y="0"/>
          <a:ext cx="601980" cy="5334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9C52-29C2-45D1-A273-AD7071C75855}">
  <sheetPr>
    <tabColor theme="0" tint="-0.14999847407452621"/>
  </sheetPr>
  <dimension ref="A1:M20"/>
  <sheetViews>
    <sheetView showGridLines="0" workbookViewId="0">
      <selection activeCell="A2" sqref="A2"/>
    </sheetView>
  </sheetViews>
  <sheetFormatPr defaultColWidth="8.88671875" defaultRowHeight="15" x14ac:dyDescent="0.35"/>
  <cols>
    <col min="1" max="1" width="2" style="5" customWidth="1"/>
    <col min="2" max="2" width="10.33203125" style="5" customWidth="1"/>
    <col min="3" max="12" width="8.88671875" style="5"/>
    <col min="13" max="13" width="19.33203125" style="5" customWidth="1"/>
    <col min="14" max="16384" width="8.88671875" style="5"/>
  </cols>
  <sheetData>
    <row r="1" spans="1:13" ht="9" customHeight="1" x14ac:dyDescent="0.35"/>
    <row r="2" spans="1:13" ht="14.25" customHeight="1" x14ac:dyDescent="0.35">
      <c r="B2" s="8" t="s">
        <v>10</v>
      </c>
      <c r="C2" s="432" t="s">
        <v>330</v>
      </c>
      <c r="D2" s="432"/>
      <c r="E2" s="432"/>
      <c r="F2" s="432"/>
      <c r="G2" s="432"/>
      <c r="H2" s="432"/>
      <c r="I2" s="432"/>
      <c r="J2" s="432"/>
      <c r="K2" s="432"/>
      <c r="L2" s="432"/>
      <c r="M2" s="433"/>
    </row>
    <row r="3" spans="1:13" x14ac:dyDescent="0.35">
      <c r="B3" s="9"/>
      <c r="C3" s="434"/>
      <c r="D3" s="434"/>
      <c r="E3" s="434"/>
      <c r="F3" s="434"/>
      <c r="G3" s="434"/>
      <c r="H3" s="434"/>
      <c r="I3" s="434"/>
      <c r="J3" s="434"/>
      <c r="K3" s="434"/>
      <c r="L3" s="434"/>
      <c r="M3" s="435"/>
    </row>
    <row r="4" spans="1:13" x14ac:dyDescent="0.35">
      <c r="B4" s="10"/>
      <c r="C4" s="436"/>
      <c r="D4" s="436"/>
      <c r="E4" s="436"/>
      <c r="F4" s="436"/>
      <c r="G4" s="436"/>
      <c r="H4" s="436"/>
      <c r="I4" s="436"/>
      <c r="J4" s="436"/>
      <c r="K4" s="436"/>
      <c r="L4" s="436"/>
      <c r="M4" s="437"/>
    </row>
    <row r="14" spans="1:13" ht="27" x14ac:dyDescent="0.6">
      <c r="A14" s="438" t="s">
        <v>331</v>
      </c>
      <c r="B14" s="438"/>
      <c r="C14" s="438"/>
      <c r="D14" s="438"/>
      <c r="E14" s="438"/>
      <c r="F14" s="438"/>
      <c r="G14" s="438"/>
      <c r="H14" s="438"/>
      <c r="I14" s="438"/>
      <c r="J14" s="438"/>
      <c r="K14" s="438"/>
      <c r="L14" s="438"/>
      <c r="M14" s="438"/>
    </row>
    <row r="15" spans="1:13" ht="16.8" x14ac:dyDescent="0.35">
      <c r="A15" s="439" t="s">
        <v>9</v>
      </c>
      <c r="B15" s="439"/>
      <c r="C15" s="439"/>
      <c r="D15" s="439"/>
      <c r="E15" s="439"/>
      <c r="F15" s="439"/>
      <c r="G15" s="439"/>
      <c r="H15" s="439"/>
      <c r="I15" s="439"/>
      <c r="J15" s="439"/>
      <c r="K15" s="439"/>
      <c r="L15" s="439"/>
      <c r="M15" s="439"/>
    </row>
    <row r="18" spans="2:3" x14ac:dyDescent="0.35">
      <c r="B18" s="6"/>
      <c r="C18" s="5" t="s">
        <v>219</v>
      </c>
    </row>
    <row r="19" spans="2:3" ht="9.6" customHeight="1" x14ac:dyDescent="0.35"/>
    <row r="20" spans="2:3" x14ac:dyDescent="0.35">
      <c r="B20" s="7"/>
      <c r="C20" s="5" t="s">
        <v>220</v>
      </c>
    </row>
  </sheetData>
  <mergeCells count="3">
    <mergeCell ref="C2:M4"/>
    <mergeCell ref="A14:M14"/>
    <mergeCell ref="A15:M1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535E-2EAC-48B3-8D84-4D32ADF3DBD7}">
  <sheetPr>
    <tabColor rgb="FF7B2038"/>
  </sheetPr>
  <dimension ref="A1:K78"/>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47.77734375" style="197" customWidth="1"/>
    <col min="2" max="3" width="8.77734375" style="195" bestFit="1" customWidth="1"/>
    <col min="4" max="4" width="9.21875" style="196" bestFit="1" customWidth="1"/>
    <col min="5" max="6" width="8.77734375" style="195" bestFit="1" customWidth="1"/>
    <col min="7" max="7" width="9.6640625" style="196" bestFit="1" customWidth="1"/>
    <col min="8" max="8" width="10.21875" style="195" bestFit="1" customWidth="1"/>
    <col min="9" max="9" width="8.88671875" style="196"/>
    <col min="10" max="10" width="11" style="209" bestFit="1" customWidth="1"/>
    <col min="11" max="16384" width="8.88671875" style="197"/>
  </cols>
  <sheetData>
    <row r="1" spans="1:11" ht="15" customHeight="1" x14ac:dyDescent="0.3">
      <c r="A1" s="1" t="s">
        <v>2</v>
      </c>
    </row>
    <row r="2" spans="1:11" ht="15" customHeight="1" x14ac:dyDescent="0.3">
      <c r="A2" s="1" t="s">
        <v>7</v>
      </c>
    </row>
    <row r="3" spans="1:11" ht="15" customHeight="1" x14ac:dyDescent="0.3">
      <c r="A3" s="92" t="s">
        <v>0</v>
      </c>
      <c r="B3" s="198"/>
      <c r="C3" s="198"/>
      <c r="D3" s="199"/>
      <c r="E3" s="198"/>
      <c r="F3" s="198"/>
      <c r="G3" s="199"/>
      <c r="H3" s="198"/>
      <c r="I3" s="199"/>
      <c r="J3" s="210"/>
    </row>
    <row r="4" spans="1:11" x14ac:dyDescent="0.3">
      <c r="B4" s="200"/>
      <c r="C4" s="200"/>
      <c r="D4" s="201"/>
      <c r="E4" s="200"/>
      <c r="F4" s="200"/>
      <c r="G4" s="201"/>
    </row>
    <row r="5" spans="1:11" ht="13.8" thickBot="1" x14ac:dyDescent="0.35">
      <c r="A5" s="187" t="s">
        <v>53</v>
      </c>
      <c r="B5" s="187"/>
      <c r="C5" s="187"/>
      <c r="D5" s="187"/>
      <c r="E5" s="187"/>
      <c r="F5" s="187"/>
      <c r="G5" s="187"/>
      <c r="H5" s="197"/>
      <c r="I5" s="197"/>
      <c r="J5" s="197"/>
    </row>
    <row r="6" spans="1:11" ht="13.8" thickBot="1" x14ac:dyDescent="0.35">
      <c r="A6" s="202" t="s">
        <v>0</v>
      </c>
      <c r="B6" s="203" t="s">
        <v>335</v>
      </c>
      <c r="C6" s="203" t="s">
        <v>336</v>
      </c>
      <c r="D6" s="213" t="s">
        <v>5</v>
      </c>
      <c r="E6" s="203" t="s">
        <v>337</v>
      </c>
      <c r="F6" s="203" t="s">
        <v>338</v>
      </c>
      <c r="G6" s="213" t="s">
        <v>5</v>
      </c>
      <c r="H6" s="197"/>
      <c r="I6" s="197"/>
      <c r="J6" s="197"/>
    </row>
    <row r="7" spans="1:11" ht="13.8" thickBot="1" x14ac:dyDescent="0.35">
      <c r="A7" s="205" t="s">
        <v>54</v>
      </c>
      <c r="B7" s="215">
        <v>35470</v>
      </c>
      <c r="C7" s="208">
        <v>23680</v>
      </c>
      <c r="D7" s="231">
        <v>0.498</v>
      </c>
      <c r="E7" s="215">
        <v>89093</v>
      </c>
      <c r="F7" s="208">
        <v>59217</v>
      </c>
      <c r="G7" s="231">
        <v>0.505</v>
      </c>
      <c r="H7" s="227"/>
      <c r="I7" s="227"/>
      <c r="J7" s="227"/>
      <c r="K7" s="227"/>
    </row>
    <row r="8" spans="1:11" ht="13.8" thickBot="1" x14ac:dyDescent="0.35">
      <c r="A8" s="205" t="s">
        <v>55</v>
      </c>
      <c r="B8" s="215">
        <v>12208</v>
      </c>
      <c r="C8" s="208">
        <v>9894</v>
      </c>
      <c r="D8" s="231">
        <v>0.23400000000000001</v>
      </c>
      <c r="E8" s="215">
        <v>36356</v>
      </c>
      <c r="F8" s="208">
        <v>29223</v>
      </c>
      <c r="G8" s="231">
        <v>0.24399999999999999</v>
      </c>
      <c r="H8" s="227"/>
      <c r="I8" s="227"/>
      <c r="J8" s="227"/>
      <c r="K8" s="227"/>
    </row>
    <row r="9" spans="1:11" ht="13.8" thickBot="1" x14ac:dyDescent="0.35">
      <c r="A9" s="205" t="s">
        <v>56</v>
      </c>
      <c r="B9" s="215">
        <v>4875</v>
      </c>
      <c r="C9" s="208">
        <v>2334</v>
      </c>
      <c r="D9" s="231" t="s">
        <v>6</v>
      </c>
      <c r="E9" s="215">
        <v>13828</v>
      </c>
      <c r="F9" s="208">
        <v>4688</v>
      </c>
      <c r="G9" s="231" t="s">
        <v>6</v>
      </c>
      <c r="H9" s="227"/>
      <c r="I9" s="227"/>
      <c r="J9" s="227"/>
      <c r="K9" s="227"/>
    </row>
    <row r="10" spans="1:11" ht="13.8" thickBot="1" x14ac:dyDescent="0.35">
      <c r="A10" s="205" t="s">
        <v>57</v>
      </c>
      <c r="B10" s="215">
        <v>7532</v>
      </c>
      <c r="C10" s="208">
        <v>2077</v>
      </c>
      <c r="D10" s="231" t="s">
        <v>6</v>
      </c>
      <c r="E10" s="215">
        <v>12764</v>
      </c>
      <c r="F10" s="208">
        <v>5626</v>
      </c>
      <c r="G10" s="231" t="s">
        <v>6</v>
      </c>
      <c r="H10" s="227"/>
      <c r="I10" s="227"/>
      <c r="J10" s="227"/>
      <c r="K10" s="227"/>
    </row>
    <row r="11" spans="1:11" ht="13.8" thickBot="1" x14ac:dyDescent="0.35">
      <c r="A11" s="206" t="s">
        <v>3</v>
      </c>
      <c r="B11" s="214">
        <v>60085</v>
      </c>
      <c r="C11" s="207">
        <v>37985</v>
      </c>
      <c r="D11" s="232">
        <v>0.58199999999999996</v>
      </c>
      <c r="E11" s="214">
        <v>152041</v>
      </c>
      <c r="F11" s="207">
        <v>98754</v>
      </c>
      <c r="G11" s="232">
        <v>0.54</v>
      </c>
      <c r="H11" s="227"/>
      <c r="I11" s="227"/>
      <c r="J11" s="227"/>
      <c r="K11" s="227"/>
    </row>
    <row r="12" spans="1:11" ht="13.8" thickBot="1" x14ac:dyDescent="0.35">
      <c r="A12" s="205" t="s">
        <v>58</v>
      </c>
      <c r="B12" s="215">
        <v>-5280</v>
      </c>
      <c r="C12" s="208">
        <v>-5038</v>
      </c>
      <c r="D12" s="231">
        <v>4.8000000000000001E-2</v>
      </c>
      <c r="E12" s="215">
        <v>-15070</v>
      </c>
      <c r="F12" s="208">
        <v>-14171</v>
      </c>
      <c r="G12" s="231">
        <v>6.3E-2</v>
      </c>
      <c r="H12" s="227"/>
      <c r="I12" s="227"/>
      <c r="J12" s="227"/>
      <c r="K12" s="227"/>
    </row>
    <row r="13" spans="1:11" ht="13.8" thickBot="1" x14ac:dyDescent="0.35">
      <c r="A13" s="205" t="s">
        <v>59</v>
      </c>
      <c r="B13" s="215">
        <v>-6742</v>
      </c>
      <c r="C13" s="208">
        <v>-4372</v>
      </c>
      <c r="D13" s="231">
        <v>0.54200000000000004</v>
      </c>
      <c r="E13" s="215">
        <v>-18580</v>
      </c>
      <c r="F13" s="208">
        <v>-12932</v>
      </c>
      <c r="G13" s="231">
        <v>0.437</v>
      </c>
      <c r="H13" s="227"/>
      <c r="I13" s="227"/>
      <c r="J13" s="227"/>
      <c r="K13" s="227"/>
    </row>
    <row r="14" spans="1:11" ht="13.8" thickBot="1" x14ac:dyDescent="0.35">
      <c r="A14" s="205" t="s">
        <v>60</v>
      </c>
      <c r="B14" s="215">
        <v>-5834</v>
      </c>
      <c r="C14" s="208">
        <v>-5921</v>
      </c>
      <c r="D14" s="231">
        <v>-1.4999999999999999E-2</v>
      </c>
      <c r="E14" s="215">
        <v>-16707</v>
      </c>
      <c r="F14" s="208">
        <v>-16541</v>
      </c>
      <c r="G14" s="231">
        <v>0.01</v>
      </c>
      <c r="H14" s="227"/>
      <c r="I14" s="227"/>
      <c r="J14" s="227"/>
      <c r="K14" s="227"/>
    </row>
    <row r="15" spans="1:11" ht="13.8" thickBot="1" x14ac:dyDescent="0.35">
      <c r="A15" s="206" t="s">
        <v>24</v>
      </c>
      <c r="B15" s="214">
        <v>-17856</v>
      </c>
      <c r="C15" s="207">
        <v>-15331</v>
      </c>
      <c r="D15" s="232">
        <v>0.16500000000000001</v>
      </c>
      <c r="E15" s="214">
        <v>-50357</v>
      </c>
      <c r="F15" s="207">
        <v>-43644</v>
      </c>
      <c r="G15" s="232">
        <v>0.154</v>
      </c>
      <c r="H15" s="227"/>
      <c r="I15" s="227"/>
      <c r="J15" s="227"/>
      <c r="K15" s="227"/>
    </row>
    <row r="16" spans="1:11" ht="13.8" thickBot="1" x14ac:dyDescent="0.35">
      <c r="A16" s="205" t="s">
        <v>61</v>
      </c>
      <c r="B16" s="215">
        <v>-1742</v>
      </c>
      <c r="C16" s="208">
        <v>-1852</v>
      </c>
      <c r="D16" s="231">
        <v>-5.8999999999999997E-2</v>
      </c>
      <c r="E16" s="215">
        <v>-4951</v>
      </c>
      <c r="F16" s="208">
        <v>-4701</v>
      </c>
      <c r="G16" s="231">
        <v>5.2999999999999999E-2</v>
      </c>
      <c r="H16" s="227"/>
      <c r="I16" s="227"/>
      <c r="J16" s="227"/>
      <c r="K16" s="227"/>
    </row>
    <row r="17" spans="1:11" ht="13.8" thickBot="1" x14ac:dyDescent="0.35">
      <c r="A17" s="206" t="s">
        <v>4</v>
      </c>
      <c r="B17" s="214">
        <v>40487</v>
      </c>
      <c r="C17" s="207">
        <v>20802</v>
      </c>
      <c r="D17" s="232">
        <v>0.94599999999999995</v>
      </c>
      <c r="E17" s="214">
        <v>96733</v>
      </c>
      <c r="F17" s="207">
        <v>50409</v>
      </c>
      <c r="G17" s="232">
        <v>0.91900000000000004</v>
      </c>
      <c r="H17" s="227"/>
      <c r="I17" s="227"/>
      <c r="J17" s="227"/>
      <c r="K17" s="227"/>
    </row>
    <row r="18" spans="1:11" ht="13.8" thickBot="1" x14ac:dyDescent="0.35">
      <c r="A18" s="219" t="s">
        <v>313</v>
      </c>
      <c r="B18" s="220">
        <v>0.67382874261462933</v>
      </c>
      <c r="C18" s="264">
        <v>0.54763722522048175</v>
      </c>
      <c r="D18" s="268" t="s">
        <v>341</v>
      </c>
      <c r="E18" s="220">
        <v>0.63622970119901867</v>
      </c>
      <c r="F18" s="264">
        <v>0.51045020961176257</v>
      </c>
      <c r="G18" s="268" t="s">
        <v>341</v>
      </c>
      <c r="H18" s="227"/>
      <c r="I18" s="227"/>
      <c r="J18" s="227"/>
      <c r="K18" s="227"/>
    </row>
    <row r="19" spans="1:11" ht="13.8" thickBot="1" x14ac:dyDescent="0.35">
      <c r="A19" s="205" t="s">
        <v>62</v>
      </c>
      <c r="B19" s="215">
        <v>-8836</v>
      </c>
      <c r="C19" s="208">
        <v>-8970</v>
      </c>
      <c r="D19" s="231">
        <v>-1.4999999999999999E-2</v>
      </c>
      <c r="E19" s="215">
        <v>-27660</v>
      </c>
      <c r="F19" s="208">
        <v>-26427</v>
      </c>
      <c r="G19" s="231">
        <v>4.7E-2</v>
      </c>
      <c r="H19" s="227"/>
      <c r="I19" s="227"/>
      <c r="J19" s="227"/>
      <c r="K19" s="227"/>
    </row>
    <row r="20" spans="1:11" ht="13.8" thickBot="1" x14ac:dyDescent="0.35">
      <c r="A20" s="206" t="s">
        <v>63</v>
      </c>
      <c r="B20" s="214">
        <v>31651</v>
      </c>
      <c r="C20" s="207">
        <v>11832</v>
      </c>
      <c r="D20" s="232" t="s">
        <v>6</v>
      </c>
      <c r="E20" s="214">
        <v>69073</v>
      </c>
      <c r="F20" s="207">
        <v>23982</v>
      </c>
      <c r="G20" s="232" t="s">
        <v>6</v>
      </c>
      <c r="H20" s="227"/>
      <c r="I20" s="227"/>
      <c r="J20" s="227"/>
      <c r="K20" s="227"/>
    </row>
    <row r="21" spans="1:11" ht="13.8" thickBot="1" x14ac:dyDescent="0.35">
      <c r="A21" s="219" t="s">
        <v>64</v>
      </c>
      <c r="B21" s="220">
        <v>0.52700000000000002</v>
      </c>
      <c r="C21" s="220">
        <v>0.311</v>
      </c>
      <c r="D21" s="268" t="s">
        <v>342</v>
      </c>
      <c r="E21" s="220">
        <v>0.45400000000000001</v>
      </c>
      <c r="F21" s="220">
        <v>0.24299999999999999</v>
      </c>
      <c r="G21" s="268" t="s">
        <v>343</v>
      </c>
      <c r="H21" s="227"/>
      <c r="I21" s="227"/>
      <c r="J21" s="227"/>
      <c r="K21" s="227"/>
    </row>
    <row r="22" spans="1:11" ht="13.8" thickBot="1" x14ac:dyDescent="0.35">
      <c r="A22" s="205" t="s">
        <v>65</v>
      </c>
      <c r="B22" s="215">
        <v>-8685</v>
      </c>
      <c r="C22" s="208">
        <v>-8605</v>
      </c>
      <c r="D22" s="231">
        <v>8.9999999999999993E-3</v>
      </c>
      <c r="E22" s="215">
        <v>-27357</v>
      </c>
      <c r="F22" s="208">
        <v>-24413</v>
      </c>
      <c r="G22" s="231">
        <v>0.121</v>
      </c>
      <c r="H22" s="227"/>
      <c r="I22" s="227"/>
      <c r="J22" s="227"/>
      <c r="K22" s="227"/>
    </row>
    <row r="23" spans="1:11" ht="13.8" thickBot="1" x14ac:dyDescent="0.35">
      <c r="A23" s="205" t="s">
        <v>66</v>
      </c>
      <c r="B23" s="215">
        <v>-155</v>
      </c>
      <c r="C23" s="208">
        <v>-9997</v>
      </c>
      <c r="D23" s="231">
        <v>-0.98399999999999999</v>
      </c>
      <c r="E23" s="215">
        <v>-665</v>
      </c>
      <c r="F23" s="208">
        <v>-10486</v>
      </c>
      <c r="G23" s="231">
        <v>-0.93700000000000006</v>
      </c>
      <c r="H23" s="227"/>
      <c r="I23" s="227"/>
      <c r="J23" s="227"/>
      <c r="K23" s="227"/>
    </row>
    <row r="24" spans="1:11" ht="13.8" thickBot="1" x14ac:dyDescent="0.35">
      <c r="A24" s="205" t="s">
        <v>67</v>
      </c>
      <c r="B24" s="215">
        <v>5309</v>
      </c>
      <c r="C24" s="208">
        <v>-24427</v>
      </c>
      <c r="D24" s="231" t="s">
        <v>6</v>
      </c>
      <c r="E24" s="215">
        <v>21927</v>
      </c>
      <c r="F24" s="208">
        <v>-34381</v>
      </c>
      <c r="G24" s="231" t="s">
        <v>6</v>
      </c>
      <c r="H24" s="227"/>
      <c r="I24" s="227"/>
      <c r="J24" s="227"/>
      <c r="K24" s="227"/>
    </row>
    <row r="25" spans="1:11" ht="13.8" thickBot="1" x14ac:dyDescent="0.35">
      <c r="A25" s="206" t="s">
        <v>68</v>
      </c>
      <c r="B25" s="214">
        <v>28120</v>
      </c>
      <c r="C25" s="207">
        <v>-31197</v>
      </c>
      <c r="D25" s="232" t="s">
        <v>6</v>
      </c>
      <c r="E25" s="214">
        <v>62978</v>
      </c>
      <c r="F25" s="207">
        <v>-45298</v>
      </c>
      <c r="G25" s="232" t="s">
        <v>6</v>
      </c>
      <c r="H25" s="227"/>
      <c r="I25" s="227"/>
      <c r="J25" s="227"/>
      <c r="K25" s="227"/>
    </row>
    <row r="26" spans="1:11" ht="13.8" thickBot="1" x14ac:dyDescent="0.35">
      <c r="A26" s="206" t="s">
        <v>304</v>
      </c>
      <c r="B26" s="214">
        <v>28120</v>
      </c>
      <c r="C26" s="207">
        <v>-31197</v>
      </c>
      <c r="D26" s="232" t="s">
        <v>6</v>
      </c>
      <c r="E26" s="214">
        <v>62978</v>
      </c>
      <c r="F26" s="207">
        <v>-45298</v>
      </c>
      <c r="G26" s="232" t="s">
        <v>6</v>
      </c>
      <c r="H26" s="227"/>
      <c r="I26" s="227"/>
      <c r="J26" s="227"/>
      <c r="K26" s="227"/>
    </row>
    <row r="27" spans="1:11" x14ac:dyDescent="0.3">
      <c r="B27" s="197"/>
      <c r="C27" s="197"/>
      <c r="D27" s="197"/>
      <c r="E27" s="197"/>
      <c r="F27" s="197"/>
      <c r="G27" s="197"/>
      <c r="H27" s="197"/>
      <c r="I27" s="197"/>
      <c r="J27" s="197"/>
    </row>
    <row r="28" spans="1:11" x14ac:dyDescent="0.3">
      <c r="B28" s="197"/>
      <c r="C28" s="197"/>
      <c r="D28" s="197"/>
      <c r="E28" s="197"/>
      <c r="F28" s="197"/>
      <c r="G28" s="197"/>
      <c r="H28" s="197"/>
      <c r="I28" s="197"/>
      <c r="J28" s="197"/>
    </row>
    <row r="29" spans="1:11" ht="13.8" thickBot="1" x14ac:dyDescent="0.35">
      <c r="A29" s="187" t="s">
        <v>69</v>
      </c>
      <c r="B29" s="187"/>
      <c r="C29" s="187"/>
      <c r="D29" s="187"/>
      <c r="E29" s="187"/>
      <c r="F29" s="187"/>
      <c r="G29" s="187"/>
      <c r="H29" s="197"/>
      <c r="I29" s="197"/>
      <c r="J29" s="197"/>
    </row>
    <row r="30" spans="1:11" ht="13.8" thickBot="1" x14ac:dyDescent="0.35">
      <c r="A30" s="202" t="s">
        <v>0</v>
      </c>
      <c r="B30" s="203" t="s">
        <v>335</v>
      </c>
      <c r="C30" s="203" t="s">
        <v>336</v>
      </c>
      <c r="D30" s="213" t="s">
        <v>5</v>
      </c>
      <c r="E30" s="203" t="s">
        <v>337</v>
      </c>
      <c r="F30" s="203" t="s">
        <v>338</v>
      </c>
      <c r="G30" s="213" t="s">
        <v>5</v>
      </c>
      <c r="H30" s="197"/>
      <c r="I30" s="197"/>
      <c r="J30" s="197"/>
    </row>
    <row r="31" spans="1:11" ht="13.8" thickBot="1" x14ac:dyDescent="0.35">
      <c r="A31" s="205" t="s">
        <v>70</v>
      </c>
      <c r="B31" s="215">
        <v>57916</v>
      </c>
      <c r="C31" s="215">
        <v>34666</v>
      </c>
      <c r="D31" s="216">
        <v>0.67100000000000004</v>
      </c>
      <c r="E31" s="215">
        <v>132254</v>
      </c>
      <c r="F31" s="215">
        <v>98014</v>
      </c>
      <c r="G31" s="216">
        <v>0.34899999999999998</v>
      </c>
      <c r="H31" s="227"/>
      <c r="I31" s="227"/>
      <c r="J31" s="227"/>
      <c r="K31" s="227"/>
    </row>
    <row r="32" spans="1:11" ht="13.8" thickBot="1" x14ac:dyDescent="0.35">
      <c r="A32" s="205" t="s">
        <v>71</v>
      </c>
      <c r="B32" s="215">
        <v>-10412</v>
      </c>
      <c r="C32" s="215">
        <v>-7192</v>
      </c>
      <c r="D32" s="216">
        <v>0.44800000000000001</v>
      </c>
      <c r="E32" s="215">
        <v>-31574</v>
      </c>
      <c r="F32" s="215">
        <v>-25541</v>
      </c>
      <c r="G32" s="216">
        <v>0.23599999999999999</v>
      </c>
      <c r="H32" s="227"/>
      <c r="I32" s="227"/>
      <c r="J32" s="227"/>
      <c r="K32" s="227"/>
    </row>
    <row r="33" spans="1:11" ht="13.8" thickBot="1" x14ac:dyDescent="0.35">
      <c r="A33" s="205" t="s">
        <v>72</v>
      </c>
      <c r="B33" s="215">
        <v>-3130</v>
      </c>
      <c r="C33" s="215">
        <v>-4521</v>
      </c>
      <c r="D33" s="216">
        <v>-0.308</v>
      </c>
      <c r="E33" s="215">
        <v>-13247</v>
      </c>
      <c r="F33" s="215">
        <v>-14558</v>
      </c>
      <c r="G33" s="216">
        <v>-0.09</v>
      </c>
      <c r="H33" s="227"/>
      <c r="I33" s="227"/>
      <c r="J33" s="227"/>
      <c r="K33" s="227"/>
    </row>
    <row r="34" spans="1:11" ht="13.8" thickBot="1" x14ac:dyDescent="0.35">
      <c r="A34" s="205" t="s">
        <v>36</v>
      </c>
      <c r="B34" s="215">
        <v>879</v>
      </c>
      <c r="C34" s="215">
        <v>273</v>
      </c>
      <c r="D34" s="216" t="s">
        <v>6</v>
      </c>
      <c r="E34" s="215">
        <v>1762</v>
      </c>
      <c r="F34" s="215">
        <v>1325</v>
      </c>
      <c r="G34" s="216">
        <v>0.33</v>
      </c>
      <c r="H34" s="227"/>
      <c r="I34" s="227"/>
      <c r="J34" s="227"/>
      <c r="K34" s="227"/>
    </row>
    <row r="35" spans="1:11" ht="13.8" thickBot="1" x14ac:dyDescent="0.35">
      <c r="A35" s="205" t="s">
        <v>344</v>
      </c>
      <c r="B35" s="215">
        <v>4188</v>
      </c>
      <c r="C35" s="215">
        <v>0</v>
      </c>
      <c r="D35" s="216" t="s">
        <v>6</v>
      </c>
      <c r="E35" s="215">
        <v>4188</v>
      </c>
      <c r="F35" s="215">
        <v>0</v>
      </c>
      <c r="G35" s="216">
        <v>0.68100000000000005</v>
      </c>
      <c r="H35" s="227"/>
      <c r="I35" s="227"/>
      <c r="J35" s="227"/>
      <c r="K35" s="227"/>
    </row>
    <row r="36" spans="1:11" ht="13.8" thickBot="1" x14ac:dyDescent="0.35">
      <c r="A36" s="205" t="s">
        <v>73</v>
      </c>
      <c r="B36" s="215">
        <v>-805</v>
      </c>
      <c r="C36" s="215">
        <v>-833</v>
      </c>
      <c r="D36" s="216" t="s">
        <v>6</v>
      </c>
      <c r="E36" s="215">
        <v>-7542</v>
      </c>
      <c r="F36" s="215">
        <v>-8181</v>
      </c>
      <c r="G36" s="216" t="s">
        <v>6</v>
      </c>
      <c r="H36" s="227"/>
      <c r="I36" s="227"/>
      <c r="J36" s="227"/>
      <c r="K36" s="227"/>
    </row>
    <row r="37" spans="1:11" ht="13.8" thickBot="1" x14ac:dyDescent="0.35">
      <c r="A37" s="206" t="s">
        <v>149</v>
      </c>
      <c r="B37" s="214">
        <v>48636</v>
      </c>
      <c r="C37" s="214">
        <v>22393</v>
      </c>
      <c r="D37" s="213" t="s">
        <v>6</v>
      </c>
      <c r="E37" s="214">
        <v>85841</v>
      </c>
      <c r="F37" s="214">
        <v>51059</v>
      </c>
      <c r="G37" s="213">
        <v>0.68100000000000005</v>
      </c>
      <c r="H37" s="227"/>
      <c r="I37" s="227"/>
      <c r="J37" s="227"/>
      <c r="K37" s="227"/>
    </row>
    <row r="38" spans="1:11" ht="13.8" thickBot="1" x14ac:dyDescent="0.35">
      <c r="A38" s="205" t="s">
        <v>74</v>
      </c>
      <c r="B38" s="215">
        <v>-6664</v>
      </c>
      <c r="C38" s="215">
        <v>-5613</v>
      </c>
      <c r="D38" s="216">
        <v>0.187</v>
      </c>
      <c r="E38" s="215">
        <v>-16903</v>
      </c>
      <c r="F38" s="215">
        <v>-17001</v>
      </c>
      <c r="G38" s="216">
        <v>-6.0000000000000001E-3</v>
      </c>
      <c r="H38" s="227"/>
      <c r="I38" s="227"/>
      <c r="J38" s="227"/>
      <c r="K38" s="227"/>
    </row>
    <row r="39" spans="1:11" ht="13.8" thickBot="1" x14ac:dyDescent="0.35">
      <c r="A39" s="206" t="s">
        <v>75</v>
      </c>
      <c r="B39" s="214">
        <v>41972</v>
      </c>
      <c r="C39" s="214">
        <v>16780</v>
      </c>
      <c r="D39" s="213" t="s">
        <v>6</v>
      </c>
      <c r="E39" s="214">
        <v>68938</v>
      </c>
      <c r="F39" s="214">
        <v>34058</v>
      </c>
      <c r="G39" s="213" t="s">
        <v>6</v>
      </c>
      <c r="H39" s="227"/>
      <c r="I39" s="227"/>
      <c r="J39" s="227"/>
      <c r="K39" s="227"/>
    </row>
    <row r="40" spans="1:11" ht="13.8" thickBot="1" x14ac:dyDescent="0.35">
      <c r="A40" s="205" t="s">
        <v>76</v>
      </c>
      <c r="B40" s="215">
        <v>-13031</v>
      </c>
      <c r="C40" s="215">
        <v>-11108</v>
      </c>
      <c r="D40" s="216">
        <v>0.17299999999999999</v>
      </c>
      <c r="E40" s="215">
        <v>-43841</v>
      </c>
      <c r="F40" s="215">
        <v>-39102</v>
      </c>
      <c r="G40" s="216">
        <v>0.121</v>
      </c>
      <c r="H40" s="227"/>
      <c r="I40" s="227"/>
      <c r="J40" s="227"/>
      <c r="K40" s="227"/>
    </row>
    <row r="41" spans="1:11" ht="13.8" thickBot="1" x14ac:dyDescent="0.35">
      <c r="A41" s="205" t="s">
        <v>77</v>
      </c>
      <c r="B41" s="215">
        <v>0</v>
      </c>
      <c r="C41" s="215">
        <v>755</v>
      </c>
      <c r="D41" s="216" t="s">
        <v>6</v>
      </c>
      <c r="E41" s="215">
        <v>0</v>
      </c>
      <c r="F41" s="215">
        <v>755</v>
      </c>
      <c r="G41" s="216" t="s">
        <v>6</v>
      </c>
      <c r="H41" s="227"/>
      <c r="I41" s="227"/>
      <c r="J41" s="227"/>
      <c r="K41" s="227"/>
    </row>
    <row r="42" spans="1:11" ht="13.8" thickBot="1" x14ac:dyDescent="0.35">
      <c r="A42" s="205" t="s">
        <v>78</v>
      </c>
      <c r="B42" s="215">
        <v>1248</v>
      </c>
      <c r="C42" s="215">
        <v>958</v>
      </c>
      <c r="D42" s="216">
        <v>0.30299999999999999</v>
      </c>
      <c r="E42" s="215">
        <v>3684</v>
      </c>
      <c r="F42" s="215">
        <v>3282</v>
      </c>
      <c r="G42" s="216">
        <v>0.122</v>
      </c>
      <c r="H42" s="227"/>
      <c r="I42" s="227"/>
      <c r="J42" s="227"/>
      <c r="K42" s="227"/>
    </row>
    <row r="43" spans="1:11" ht="13.8" thickBot="1" x14ac:dyDescent="0.35">
      <c r="A43" s="206" t="s">
        <v>546</v>
      </c>
      <c r="B43" s="214">
        <v>-11783</v>
      </c>
      <c r="C43" s="214">
        <v>-9395</v>
      </c>
      <c r="D43" s="213">
        <v>0.254</v>
      </c>
      <c r="E43" s="214">
        <v>-40157</v>
      </c>
      <c r="F43" s="214">
        <v>-35065</v>
      </c>
      <c r="G43" s="213">
        <v>0.14499999999999999</v>
      </c>
      <c r="H43" s="227"/>
      <c r="I43" s="227"/>
      <c r="J43" s="227"/>
      <c r="K43" s="227"/>
    </row>
    <row r="44" spans="1:11" ht="13.8" thickBot="1" x14ac:dyDescent="0.35">
      <c r="A44" s="205" t="s">
        <v>79</v>
      </c>
      <c r="B44" s="215">
        <v>0</v>
      </c>
      <c r="C44" s="215">
        <v>467973</v>
      </c>
      <c r="D44" s="216" t="s">
        <v>6</v>
      </c>
      <c r="E44" s="215">
        <v>4920</v>
      </c>
      <c r="F44" s="215">
        <v>523589</v>
      </c>
      <c r="G44" s="216">
        <v>-0.99099999999999999</v>
      </c>
      <c r="H44" s="227"/>
      <c r="I44" s="227"/>
      <c r="J44" s="227"/>
      <c r="K44" s="227"/>
    </row>
    <row r="45" spans="1:11" ht="13.8" thickBot="1" x14ac:dyDescent="0.35">
      <c r="A45" s="205" t="s">
        <v>80</v>
      </c>
      <c r="B45" s="215">
        <v>0</v>
      </c>
      <c r="C45" s="215">
        <v>-442146</v>
      </c>
      <c r="D45" s="216" t="s">
        <v>6</v>
      </c>
      <c r="E45" s="215">
        <v>-12</v>
      </c>
      <c r="F45" s="215">
        <v>-454818</v>
      </c>
      <c r="G45" s="216" t="s">
        <v>6</v>
      </c>
      <c r="H45" s="227"/>
      <c r="I45" s="227"/>
      <c r="J45" s="227"/>
      <c r="K45" s="227"/>
    </row>
    <row r="46" spans="1:11" ht="13.8" thickBot="1" x14ac:dyDescent="0.35">
      <c r="A46" s="205" t="s">
        <v>37</v>
      </c>
      <c r="B46" s="215">
        <v>-18463</v>
      </c>
      <c r="C46" s="215">
        <v>-11775</v>
      </c>
      <c r="D46" s="216">
        <v>0.56799999999999995</v>
      </c>
      <c r="E46" s="215">
        <v>-38209</v>
      </c>
      <c r="F46" s="215">
        <v>-29199</v>
      </c>
      <c r="G46" s="216">
        <v>0.309</v>
      </c>
      <c r="H46" s="227"/>
      <c r="I46" s="227"/>
      <c r="J46" s="227"/>
      <c r="K46" s="227"/>
    </row>
    <row r="47" spans="1:11" ht="13.8" thickBot="1" x14ac:dyDescent="0.35">
      <c r="A47" s="205" t="s">
        <v>81</v>
      </c>
      <c r="B47" s="215">
        <v>0</v>
      </c>
      <c r="C47" s="215">
        <v>0</v>
      </c>
      <c r="D47" s="216" t="s">
        <v>6</v>
      </c>
      <c r="E47" s="215">
        <v>0</v>
      </c>
      <c r="F47" s="215">
        <v>-724</v>
      </c>
      <c r="G47" s="216" t="s">
        <v>6</v>
      </c>
      <c r="H47" s="227"/>
      <c r="I47" s="227"/>
      <c r="J47" s="227"/>
      <c r="K47" s="227"/>
    </row>
    <row r="48" spans="1:11" ht="13.8" thickBot="1" x14ac:dyDescent="0.35">
      <c r="A48" s="205" t="s">
        <v>147</v>
      </c>
      <c r="B48" s="215">
        <v>0</v>
      </c>
      <c r="C48" s="215">
        <v>-5000</v>
      </c>
      <c r="D48" s="216" t="s">
        <v>6</v>
      </c>
      <c r="E48" s="215">
        <v>0</v>
      </c>
      <c r="F48" s="215">
        <v>-5000</v>
      </c>
      <c r="G48" s="216" t="s">
        <v>6</v>
      </c>
      <c r="H48" s="227"/>
      <c r="I48" s="227"/>
      <c r="J48" s="227"/>
      <c r="K48" s="227"/>
    </row>
    <row r="49" spans="1:11" ht="13.8" thickBot="1" x14ac:dyDescent="0.35">
      <c r="A49" s="206" t="s">
        <v>82</v>
      </c>
      <c r="B49" s="214">
        <v>-18463</v>
      </c>
      <c r="C49" s="214">
        <v>9052</v>
      </c>
      <c r="D49" s="213" t="s">
        <v>6</v>
      </c>
      <c r="E49" s="214">
        <v>-33301</v>
      </c>
      <c r="F49" s="214">
        <v>33848</v>
      </c>
      <c r="G49" s="213" t="s">
        <v>6</v>
      </c>
      <c r="H49" s="227"/>
      <c r="I49" s="227"/>
      <c r="J49" s="227"/>
      <c r="K49" s="227"/>
    </row>
    <row r="50" spans="1:11" ht="13.8" thickBot="1" x14ac:dyDescent="0.35">
      <c r="A50" s="205" t="s">
        <v>83</v>
      </c>
      <c r="B50" s="215">
        <v>-693</v>
      </c>
      <c r="C50" s="215">
        <v>3461</v>
      </c>
      <c r="D50" s="216" t="s">
        <v>6</v>
      </c>
      <c r="E50" s="215">
        <v>-1280</v>
      </c>
      <c r="F50" s="215">
        <v>2373</v>
      </c>
      <c r="G50" s="216" t="s">
        <v>6</v>
      </c>
      <c r="H50" s="227"/>
      <c r="I50" s="227"/>
      <c r="J50" s="227"/>
      <c r="K50" s="227"/>
    </row>
    <row r="51" spans="1:11" ht="13.8" thickBot="1" x14ac:dyDescent="0.35">
      <c r="A51" s="206" t="s">
        <v>139</v>
      </c>
      <c r="B51" s="214">
        <v>11033</v>
      </c>
      <c r="C51" s="214">
        <v>19898</v>
      </c>
      <c r="D51" s="213">
        <v>-0.44600000000000001</v>
      </c>
      <c r="E51" s="214">
        <v>-5800</v>
      </c>
      <c r="F51" s="214">
        <v>35214</v>
      </c>
      <c r="G51" s="213" t="s">
        <v>6</v>
      </c>
      <c r="H51" s="227"/>
      <c r="I51" s="227"/>
      <c r="J51" s="227"/>
      <c r="K51" s="227"/>
    </row>
    <row r="52" spans="1:11" ht="13.8" thickBot="1" x14ac:dyDescent="0.35">
      <c r="A52" s="206" t="s">
        <v>84</v>
      </c>
      <c r="B52" s="214">
        <v>38744</v>
      </c>
      <c r="C52" s="214">
        <v>41897</v>
      </c>
      <c r="D52" s="213">
        <v>-7.4999999999999997E-2</v>
      </c>
      <c r="E52" s="214">
        <v>55577</v>
      </c>
      <c r="F52" s="214">
        <v>26581</v>
      </c>
      <c r="G52" s="213" t="s">
        <v>6</v>
      </c>
      <c r="H52" s="227"/>
      <c r="I52" s="227"/>
      <c r="J52" s="227"/>
      <c r="K52" s="227"/>
    </row>
    <row r="53" spans="1:11" x14ac:dyDescent="0.3">
      <c r="A53" s="233" t="s">
        <v>85</v>
      </c>
      <c r="B53" s="234">
        <v>49777</v>
      </c>
      <c r="C53" s="234">
        <v>61795</v>
      </c>
      <c r="D53" s="235">
        <v>-0.19400000000000001</v>
      </c>
      <c r="E53" s="234">
        <v>49777</v>
      </c>
      <c r="F53" s="234">
        <v>61795</v>
      </c>
      <c r="G53" s="235">
        <v>-0.19400000000000001</v>
      </c>
      <c r="H53" s="227"/>
      <c r="I53" s="227"/>
      <c r="J53" s="227"/>
      <c r="K53" s="227"/>
    </row>
    <row r="54" spans="1:11" x14ac:dyDescent="0.3">
      <c r="A54" s="228"/>
      <c r="B54" s="229"/>
      <c r="C54" s="229"/>
      <c r="D54" s="230"/>
      <c r="E54" s="229"/>
      <c r="F54" s="229"/>
      <c r="G54" s="230"/>
      <c r="H54" s="197"/>
      <c r="I54" s="197"/>
      <c r="J54" s="197"/>
    </row>
    <row r="55" spans="1:11" x14ac:dyDescent="0.3">
      <c r="A55" s="228"/>
      <c r="B55" s="229"/>
      <c r="C55" s="229"/>
      <c r="D55" s="229"/>
      <c r="E55" s="229"/>
      <c r="F55" s="229"/>
      <c r="G55" s="229"/>
      <c r="H55" s="197"/>
      <c r="I55" s="197"/>
      <c r="J55" s="197"/>
    </row>
    <row r="56" spans="1:11" ht="13.8" thickBot="1" x14ac:dyDescent="0.35">
      <c r="A56" s="187" t="s">
        <v>86</v>
      </c>
      <c r="B56" s="188"/>
      <c r="C56" s="188"/>
      <c r="D56" s="188"/>
      <c r="E56" s="188"/>
      <c r="F56" s="188"/>
      <c r="G56" s="197"/>
      <c r="H56" s="197"/>
      <c r="I56" s="197"/>
      <c r="J56" s="197"/>
    </row>
    <row r="57" spans="1:11" ht="13.8" thickBot="1" x14ac:dyDescent="0.35">
      <c r="A57" s="202" t="s">
        <v>0</v>
      </c>
      <c r="B57" s="226">
        <v>44469</v>
      </c>
      <c r="C57" s="226">
        <v>44377</v>
      </c>
      <c r="D57" s="204" t="s">
        <v>5</v>
      </c>
      <c r="E57" s="226">
        <v>44196</v>
      </c>
      <c r="F57" s="204" t="s">
        <v>5</v>
      </c>
      <c r="G57" s="197"/>
      <c r="H57" s="197"/>
      <c r="I57" s="197"/>
      <c r="J57" s="197"/>
    </row>
    <row r="58" spans="1:11" ht="13.8" thickBot="1" x14ac:dyDescent="0.35">
      <c r="A58" s="205" t="s">
        <v>87</v>
      </c>
      <c r="B58" s="215">
        <v>25421</v>
      </c>
      <c r="C58" s="215">
        <v>25956</v>
      </c>
      <c r="D58" s="223">
        <v>-2.1000000000000001E-2</v>
      </c>
      <c r="E58" s="215">
        <v>12528</v>
      </c>
      <c r="F58" s="223" t="s">
        <v>6</v>
      </c>
      <c r="G58" s="195"/>
      <c r="H58" s="196"/>
      <c r="I58" s="227"/>
      <c r="J58" s="227"/>
    </row>
    <row r="59" spans="1:11" ht="13.8" thickBot="1" x14ac:dyDescent="0.35">
      <c r="A59" s="205" t="s">
        <v>88</v>
      </c>
      <c r="B59" s="215">
        <v>8128</v>
      </c>
      <c r="C59" s="215">
        <v>8374</v>
      </c>
      <c r="D59" s="223">
        <v>-2.9000000000000001E-2</v>
      </c>
      <c r="E59" s="215">
        <v>5538</v>
      </c>
      <c r="F59" s="223">
        <v>0.46800000000000003</v>
      </c>
      <c r="G59" s="195"/>
      <c r="H59" s="196"/>
      <c r="I59" s="227"/>
      <c r="J59" s="227"/>
    </row>
    <row r="60" spans="1:11" ht="13.8" thickBot="1" x14ac:dyDescent="0.35">
      <c r="A60" s="205" t="s">
        <v>41</v>
      </c>
      <c r="B60" s="215">
        <v>49777</v>
      </c>
      <c r="C60" s="215">
        <v>38744</v>
      </c>
      <c r="D60" s="223">
        <v>0.28499999999999998</v>
      </c>
      <c r="E60" s="215">
        <v>55577</v>
      </c>
      <c r="F60" s="223">
        <v>-0.104</v>
      </c>
      <c r="G60" s="195"/>
      <c r="H60" s="196"/>
      <c r="I60" s="227"/>
      <c r="J60" s="227"/>
    </row>
    <row r="61" spans="1:11" ht="13.8" thickBot="1" x14ac:dyDescent="0.35">
      <c r="A61" s="206" t="s">
        <v>89</v>
      </c>
      <c r="B61" s="214">
        <v>83326</v>
      </c>
      <c r="C61" s="214">
        <v>73074</v>
      </c>
      <c r="D61" s="221">
        <v>0.14000000000000001</v>
      </c>
      <c r="E61" s="214">
        <v>73643</v>
      </c>
      <c r="F61" s="221">
        <v>0.13100000000000001</v>
      </c>
      <c r="G61" s="195"/>
      <c r="H61" s="196"/>
      <c r="I61" s="227"/>
      <c r="J61" s="227"/>
    </row>
    <row r="62" spans="1:11" ht="13.8" thickBot="1" x14ac:dyDescent="0.35">
      <c r="A62" s="205" t="s">
        <v>90</v>
      </c>
      <c r="B62" s="215">
        <v>599159</v>
      </c>
      <c r="C62" s="215">
        <v>585604</v>
      </c>
      <c r="D62" s="223">
        <v>2.3E-2</v>
      </c>
      <c r="E62" s="215">
        <v>563035</v>
      </c>
      <c r="F62" s="223">
        <v>6.4000000000000001E-2</v>
      </c>
      <c r="G62" s="195"/>
      <c r="H62" s="196"/>
      <c r="I62" s="227"/>
      <c r="J62" s="227"/>
    </row>
    <row r="63" spans="1:11" ht="13.8" thickBot="1" x14ac:dyDescent="0.35">
      <c r="A63" s="205" t="s">
        <v>91</v>
      </c>
      <c r="B63" s="215">
        <v>11415</v>
      </c>
      <c r="C63" s="215">
        <v>9754</v>
      </c>
      <c r="D63" s="223">
        <v>0.17</v>
      </c>
      <c r="E63" s="215">
        <v>9754</v>
      </c>
      <c r="F63" s="223">
        <v>0.17</v>
      </c>
      <c r="G63" s="195"/>
      <c r="H63" s="196"/>
      <c r="I63" s="227"/>
      <c r="J63" s="227"/>
    </row>
    <row r="64" spans="1:11" ht="13.8" thickBot="1" x14ac:dyDescent="0.35">
      <c r="A64" s="205" t="s">
        <v>43</v>
      </c>
      <c r="B64" s="215">
        <v>2839</v>
      </c>
      <c r="C64" s="215">
        <v>2951</v>
      </c>
      <c r="D64" s="223">
        <v>-3.7999999999999999E-2</v>
      </c>
      <c r="E64" s="215">
        <v>2900</v>
      </c>
      <c r="F64" s="223">
        <v>-2.1000000000000001E-2</v>
      </c>
      <c r="G64" s="195"/>
      <c r="H64" s="196"/>
      <c r="I64" s="227"/>
      <c r="J64" s="227"/>
    </row>
    <row r="65" spans="1:10" ht="13.8" thickBot="1" x14ac:dyDescent="0.35">
      <c r="A65" s="205" t="s">
        <v>92</v>
      </c>
      <c r="B65" s="215">
        <v>3701</v>
      </c>
      <c r="C65" s="215">
        <v>4110</v>
      </c>
      <c r="D65" s="223">
        <v>-0.1</v>
      </c>
      <c r="E65" s="215">
        <v>3869</v>
      </c>
      <c r="F65" s="223">
        <v>-4.2999999999999997E-2</v>
      </c>
      <c r="G65" s="195"/>
      <c r="H65" s="196"/>
      <c r="I65" s="227"/>
      <c r="J65" s="227"/>
    </row>
    <row r="66" spans="1:10" ht="13.8" thickBot="1" x14ac:dyDescent="0.35">
      <c r="A66" s="206" t="s">
        <v>93</v>
      </c>
      <c r="B66" s="214">
        <v>617114</v>
      </c>
      <c r="C66" s="214">
        <v>602419</v>
      </c>
      <c r="D66" s="221">
        <v>2.4E-2</v>
      </c>
      <c r="E66" s="214">
        <v>579558</v>
      </c>
      <c r="F66" s="221">
        <v>6.5000000000000002E-2</v>
      </c>
      <c r="G66" s="195"/>
      <c r="H66" s="196"/>
      <c r="I66" s="227"/>
      <c r="J66" s="227"/>
    </row>
    <row r="67" spans="1:10" ht="13.8" thickBot="1" x14ac:dyDescent="0.35">
      <c r="A67" s="206" t="s">
        <v>44</v>
      </c>
      <c r="B67" s="214">
        <v>700440</v>
      </c>
      <c r="C67" s="214">
        <v>675493</v>
      </c>
      <c r="D67" s="221">
        <v>3.6999999999999998E-2</v>
      </c>
      <c r="E67" s="214">
        <v>653201</v>
      </c>
      <c r="F67" s="221">
        <v>7.1999999999999995E-2</v>
      </c>
      <c r="G67" s="195"/>
      <c r="H67" s="196"/>
      <c r="I67" s="227"/>
      <c r="J67" s="227"/>
    </row>
    <row r="68" spans="1:10" ht="13.8" thickBot="1" x14ac:dyDescent="0.35">
      <c r="A68" s="205" t="s">
        <v>94</v>
      </c>
      <c r="B68" s="215">
        <v>6345</v>
      </c>
      <c r="C68" s="215">
        <v>15828</v>
      </c>
      <c r="D68" s="223">
        <v>-0.59899999999999998</v>
      </c>
      <c r="E68" s="215">
        <v>16361</v>
      </c>
      <c r="F68" s="223">
        <v>-0.61199999999999999</v>
      </c>
      <c r="G68" s="197"/>
      <c r="H68" s="212"/>
      <c r="I68" s="227"/>
      <c r="J68" s="227"/>
    </row>
    <row r="69" spans="1:10" ht="13.8" thickBot="1" x14ac:dyDescent="0.35">
      <c r="A69" s="205" t="s">
        <v>95</v>
      </c>
      <c r="B69" s="215">
        <v>34025</v>
      </c>
      <c r="C69" s="215">
        <v>24835</v>
      </c>
      <c r="D69" s="223">
        <v>0.37</v>
      </c>
      <c r="E69" s="215">
        <v>26241</v>
      </c>
      <c r="F69" s="223">
        <v>0.29699999999999999</v>
      </c>
      <c r="G69" s="197"/>
      <c r="H69" s="212"/>
      <c r="I69" s="227"/>
      <c r="J69" s="227"/>
    </row>
    <row r="70" spans="1:10" ht="13.8" thickBot="1" x14ac:dyDescent="0.35">
      <c r="A70" s="205" t="s">
        <v>96</v>
      </c>
      <c r="B70" s="215">
        <v>2632</v>
      </c>
      <c r="C70" s="215">
        <v>1315</v>
      </c>
      <c r="D70" s="223" t="s">
        <v>6</v>
      </c>
      <c r="E70" s="215">
        <v>2480</v>
      </c>
      <c r="F70" s="223">
        <v>6.0999999999999999E-2</v>
      </c>
      <c r="G70" s="197"/>
      <c r="H70" s="212"/>
      <c r="I70" s="227"/>
      <c r="J70" s="227"/>
    </row>
    <row r="71" spans="1:10" ht="13.8" thickBot="1" x14ac:dyDescent="0.35">
      <c r="A71" s="206" t="s">
        <v>97</v>
      </c>
      <c r="B71" s="236">
        <v>43002</v>
      </c>
      <c r="C71" s="236">
        <v>41978</v>
      </c>
      <c r="D71" s="221">
        <v>2.4E-2</v>
      </c>
      <c r="E71" s="236">
        <v>45082</v>
      </c>
      <c r="F71" s="221">
        <v>-4.5999999999999999E-2</v>
      </c>
      <c r="G71" s="197"/>
      <c r="H71" s="212"/>
      <c r="I71" s="227"/>
      <c r="J71" s="227"/>
    </row>
    <row r="72" spans="1:10" ht="13.8" thickBot="1" x14ac:dyDescent="0.35">
      <c r="A72" s="205" t="s">
        <v>98</v>
      </c>
      <c r="B72" s="215">
        <v>480451</v>
      </c>
      <c r="C72" s="215">
        <v>485862</v>
      </c>
      <c r="D72" s="223">
        <v>-1.0999999999999999E-2</v>
      </c>
      <c r="E72" s="215">
        <v>498555</v>
      </c>
      <c r="F72" s="223">
        <v>-3.5999999999999997E-2</v>
      </c>
      <c r="G72" s="197"/>
      <c r="H72" s="212"/>
      <c r="I72" s="227"/>
      <c r="J72" s="227"/>
    </row>
    <row r="73" spans="1:10" ht="13.8" thickBot="1" x14ac:dyDescent="0.35">
      <c r="A73" s="205" t="s">
        <v>45</v>
      </c>
      <c r="B73" s="215">
        <v>31826</v>
      </c>
      <c r="C73" s="215">
        <v>31061</v>
      </c>
      <c r="D73" s="223">
        <v>2.5000000000000001E-2</v>
      </c>
      <c r="E73" s="215">
        <v>30542</v>
      </c>
      <c r="F73" s="223">
        <v>4.2000000000000003E-2</v>
      </c>
      <c r="G73" s="197"/>
      <c r="H73" s="212"/>
      <c r="I73" s="227"/>
      <c r="J73" s="227"/>
    </row>
    <row r="74" spans="1:10" ht="13.8" thickBot="1" x14ac:dyDescent="0.35">
      <c r="A74" s="206" t="s">
        <v>100</v>
      </c>
      <c r="B74" s="214">
        <v>512277</v>
      </c>
      <c r="C74" s="214">
        <v>516923</v>
      </c>
      <c r="D74" s="221">
        <v>-8.9999999999999993E-3</v>
      </c>
      <c r="E74" s="214">
        <v>529097</v>
      </c>
      <c r="F74" s="221">
        <v>-3.2000000000000001E-2</v>
      </c>
      <c r="G74" s="197"/>
      <c r="H74" s="212"/>
      <c r="I74" s="227"/>
      <c r="J74" s="227"/>
    </row>
    <row r="75" spans="1:10" ht="13.8" thickBot="1" x14ac:dyDescent="0.35">
      <c r="A75" s="206" t="s">
        <v>47</v>
      </c>
      <c r="B75" s="214">
        <v>555279</v>
      </c>
      <c r="C75" s="214">
        <v>558901</v>
      </c>
      <c r="D75" s="221">
        <v>-6.0000000000000001E-3</v>
      </c>
      <c r="E75" s="214">
        <v>574179</v>
      </c>
      <c r="F75" s="221">
        <v>-3.3000000000000002E-2</v>
      </c>
      <c r="G75" s="197"/>
      <c r="H75" s="212"/>
      <c r="I75" s="227"/>
      <c r="J75" s="227"/>
    </row>
    <row r="76" spans="1:10" ht="13.8" thickBot="1" x14ac:dyDescent="0.35">
      <c r="A76" s="206" t="s">
        <v>48</v>
      </c>
      <c r="B76" s="214">
        <v>145161</v>
      </c>
      <c r="C76" s="214">
        <v>116592</v>
      </c>
      <c r="D76" s="221">
        <v>0.245</v>
      </c>
      <c r="E76" s="214">
        <v>79022</v>
      </c>
      <c r="F76" s="221">
        <v>0.83699999999999997</v>
      </c>
      <c r="G76" s="197"/>
      <c r="H76" s="212"/>
      <c r="I76" s="227"/>
      <c r="J76" s="227"/>
    </row>
    <row r="77" spans="1:10" ht="13.8" thickBot="1" x14ac:dyDescent="0.35">
      <c r="A77" s="206" t="s">
        <v>49</v>
      </c>
      <c r="B77" s="214">
        <v>700440</v>
      </c>
      <c r="C77" s="214">
        <v>675493</v>
      </c>
      <c r="D77" s="221">
        <v>3.6999999999999998E-2</v>
      </c>
      <c r="E77" s="214">
        <v>653201</v>
      </c>
      <c r="F77" s="221">
        <v>7.1999999999999995E-2</v>
      </c>
      <c r="G77" s="197"/>
      <c r="H77" s="212"/>
      <c r="I77" s="227"/>
      <c r="J77" s="227"/>
    </row>
    <row r="78" spans="1:10" x14ac:dyDescent="0.3">
      <c r="H78" s="197"/>
      <c r="I78" s="197"/>
      <c r="J78" s="19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DE8B6-93B1-40A8-B207-EA17C81597EE}">
  <sheetPr>
    <tabColor rgb="FF7B2038"/>
  </sheetPr>
  <dimension ref="A1:V81"/>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4.4" x14ac:dyDescent="0.3"/>
  <cols>
    <col min="1" max="1" width="47.77734375" style="190" customWidth="1"/>
    <col min="2" max="2" width="10.21875" style="190" customWidth="1"/>
    <col min="3" max="3" width="10.33203125" style="190" bestFit="1" customWidth="1"/>
    <col min="4" max="4" width="9.5546875" style="190" bestFit="1" customWidth="1"/>
    <col min="5" max="5" width="8.77734375" style="190" bestFit="1" customWidth="1"/>
    <col min="6" max="6" width="8.44140625" style="190" bestFit="1" customWidth="1"/>
    <col min="7" max="7" width="8.88671875" style="190"/>
    <col min="8" max="8" width="7.88671875" style="190" bestFit="1" customWidth="1"/>
    <col min="9" max="9" width="9.5546875" bestFit="1" customWidth="1"/>
    <col min="10" max="10" width="9.109375" bestFit="1" customWidth="1"/>
    <col min="11" max="11" width="9.33203125" bestFit="1" customWidth="1"/>
    <col min="12" max="12" width="10" bestFit="1" customWidth="1"/>
    <col min="14" max="16384" width="8.88671875" style="190"/>
  </cols>
  <sheetData>
    <row r="1" spans="1:21" s="197" customFormat="1" ht="15" x14ac:dyDescent="0.3">
      <c r="A1" s="1" t="s">
        <v>2</v>
      </c>
      <c r="B1" s="195"/>
      <c r="C1" s="195"/>
      <c r="D1" s="196"/>
      <c r="E1" s="195"/>
      <c r="F1" s="196"/>
      <c r="I1"/>
      <c r="J1"/>
      <c r="K1"/>
      <c r="L1"/>
      <c r="M1"/>
    </row>
    <row r="2" spans="1:21" s="197" customFormat="1" ht="15" x14ac:dyDescent="0.3">
      <c r="A2" s="1" t="s">
        <v>456</v>
      </c>
      <c r="B2" s="195"/>
      <c r="C2" s="195"/>
      <c r="D2" s="196"/>
      <c r="E2" s="195"/>
      <c r="F2" s="196"/>
      <c r="I2"/>
      <c r="J2"/>
      <c r="K2"/>
      <c r="L2"/>
      <c r="M2"/>
    </row>
    <row r="3" spans="1:21" s="197" customFormat="1" ht="15" x14ac:dyDescent="0.3">
      <c r="A3" s="92" t="s">
        <v>0</v>
      </c>
      <c r="B3" s="198"/>
      <c r="C3" s="198"/>
      <c r="D3" s="199"/>
      <c r="E3" s="198"/>
      <c r="F3" s="199"/>
      <c r="G3" s="299"/>
      <c r="I3"/>
      <c r="J3"/>
      <c r="K3"/>
      <c r="L3"/>
      <c r="M3"/>
    </row>
    <row r="5" spans="1:21" x14ac:dyDescent="0.3">
      <c r="A5" s="193" t="s">
        <v>53</v>
      </c>
      <c r="B5" s="370"/>
      <c r="C5" s="370"/>
      <c r="D5" s="370"/>
      <c r="E5" s="370"/>
      <c r="F5" s="370"/>
      <c r="G5" s="370"/>
    </row>
    <row r="6" spans="1:21" x14ac:dyDescent="0.3">
      <c r="A6" s="371" t="s">
        <v>0</v>
      </c>
      <c r="B6" s="372" t="s">
        <v>335</v>
      </c>
      <c r="C6" s="372" t="s">
        <v>336</v>
      </c>
      <c r="D6" s="373" t="s">
        <v>5</v>
      </c>
      <c r="E6" s="372" t="s">
        <v>337</v>
      </c>
      <c r="F6" s="372" t="s">
        <v>338</v>
      </c>
      <c r="G6" s="373" t="s">
        <v>5</v>
      </c>
    </row>
    <row r="7" spans="1:21" x14ac:dyDescent="0.3">
      <c r="A7" s="374" t="s">
        <v>421</v>
      </c>
      <c r="B7" s="375">
        <v>28532</v>
      </c>
      <c r="C7" s="375">
        <v>26043</v>
      </c>
      <c r="D7" s="376">
        <v>9.6000000000000002E-2</v>
      </c>
      <c r="E7" s="375">
        <v>98795</v>
      </c>
      <c r="F7" s="375">
        <v>82043</v>
      </c>
      <c r="G7" s="376">
        <v>0.20399999999999999</v>
      </c>
      <c r="O7" s="191"/>
      <c r="R7" s="403"/>
      <c r="U7" s="260"/>
    </row>
    <row r="8" spans="1:21" x14ac:dyDescent="0.3">
      <c r="A8" s="374" t="s">
        <v>422</v>
      </c>
      <c r="B8" s="375">
        <v>32828</v>
      </c>
      <c r="C8" s="375">
        <v>28498</v>
      </c>
      <c r="D8" s="376">
        <v>0.152</v>
      </c>
      <c r="E8" s="375">
        <v>90028</v>
      </c>
      <c r="F8" s="375">
        <v>75190</v>
      </c>
      <c r="G8" s="376">
        <v>0.19700000000000001</v>
      </c>
      <c r="O8" s="191"/>
      <c r="R8" s="403"/>
      <c r="U8" s="260"/>
    </row>
    <row r="9" spans="1:21" x14ac:dyDescent="0.3">
      <c r="A9" s="377" t="s">
        <v>423</v>
      </c>
      <c r="B9" s="379">
        <v>22631</v>
      </c>
      <c r="C9" s="379">
        <v>18292</v>
      </c>
      <c r="D9" s="378">
        <v>0.23699999999999999</v>
      </c>
      <c r="E9" s="379">
        <v>62112</v>
      </c>
      <c r="F9" s="379">
        <v>52960</v>
      </c>
      <c r="G9" s="378">
        <v>0.17299999999999999</v>
      </c>
      <c r="O9" s="191"/>
      <c r="R9" s="403"/>
      <c r="U9" s="260"/>
    </row>
    <row r="10" spans="1:21" x14ac:dyDescent="0.3">
      <c r="A10" s="374" t="s">
        <v>424</v>
      </c>
      <c r="B10" s="375">
        <v>-14101</v>
      </c>
      <c r="C10" s="375">
        <v>-9980</v>
      </c>
      <c r="D10" s="376">
        <v>0.41299999999999998</v>
      </c>
      <c r="E10" s="375">
        <v>-34573</v>
      </c>
      <c r="F10" s="375">
        <v>-25253</v>
      </c>
      <c r="G10" s="376">
        <v>0.36899999999999999</v>
      </c>
      <c r="O10" s="191"/>
      <c r="R10" s="403"/>
      <c r="U10" s="260"/>
    </row>
    <row r="11" spans="1:21" x14ac:dyDescent="0.3">
      <c r="A11" s="377" t="s">
        <v>425</v>
      </c>
      <c r="B11" s="379">
        <v>-10956</v>
      </c>
      <c r="C11" s="379">
        <v>-8557</v>
      </c>
      <c r="D11" s="378">
        <v>0.28000000000000003</v>
      </c>
      <c r="E11" s="379">
        <v>-30500</v>
      </c>
      <c r="F11" s="379">
        <v>-23755</v>
      </c>
      <c r="G11" s="378">
        <v>0.28399999999999997</v>
      </c>
      <c r="O11" s="191"/>
      <c r="R11" s="403"/>
      <c r="U11" s="260"/>
    </row>
    <row r="12" spans="1:21" x14ac:dyDescent="0.3">
      <c r="A12" s="377" t="s">
        <v>426</v>
      </c>
      <c r="B12" s="379">
        <v>-2529</v>
      </c>
      <c r="C12" s="379">
        <v>-2480</v>
      </c>
      <c r="D12" s="378">
        <v>0.02</v>
      </c>
      <c r="E12" s="379">
        <v>-7134</v>
      </c>
      <c r="F12" s="379">
        <v>-6943</v>
      </c>
      <c r="G12" s="378">
        <v>2.8000000000000001E-2</v>
      </c>
      <c r="O12" s="191"/>
      <c r="R12" s="403"/>
      <c r="U12" s="260"/>
    </row>
    <row r="13" spans="1:21" x14ac:dyDescent="0.3">
      <c r="A13" s="377" t="s">
        <v>427</v>
      </c>
      <c r="B13" s="379">
        <v>9146</v>
      </c>
      <c r="C13" s="379">
        <v>7255</v>
      </c>
      <c r="D13" s="378">
        <v>0.26100000000000001</v>
      </c>
      <c r="E13" s="379">
        <v>24478</v>
      </c>
      <c r="F13" s="379">
        <v>22262</v>
      </c>
      <c r="G13" s="378">
        <v>0.1</v>
      </c>
      <c r="O13" s="191"/>
      <c r="R13" s="403"/>
      <c r="U13" s="260"/>
    </row>
    <row r="14" spans="1:21" x14ac:dyDescent="0.3">
      <c r="A14" s="374" t="s">
        <v>428</v>
      </c>
      <c r="B14" s="375">
        <v>1282</v>
      </c>
      <c r="C14" s="375">
        <v>1727</v>
      </c>
      <c r="D14" s="376">
        <v>-0.25800000000000001</v>
      </c>
      <c r="E14" s="375">
        <v>4276</v>
      </c>
      <c r="F14" s="375">
        <v>4684</v>
      </c>
      <c r="G14" s="376">
        <v>-8.6999999999999994E-2</v>
      </c>
      <c r="O14" s="191"/>
      <c r="R14" s="403"/>
      <c r="U14" s="260"/>
    </row>
    <row r="15" spans="1:21" x14ac:dyDescent="0.3">
      <c r="A15" s="374" t="s">
        <v>429</v>
      </c>
      <c r="B15" s="375">
        <v>24</v>
      </c>
      <c r="C15" s="375">
        <v>23</v>
      </c>
      <c r="D15" s="376">
        <v>4.2999999999999997E-2</v>
      </c>
      <c r="E15" s="375">
        <v>590</v>
      </c>
      <c r="F15" s="375">
        <v>63</v>
      </c>
      <c r="G15" s="376" t="s">
        <v>6</v>
      </c>
      <c r="O15" s="191"/>
      <c r="R15" s="403"/>
      <c r="U15" s="260"/>
    </row>
    <row r="16" spans="1:21" x14ac:dyDescent="0.3">
      <c r="A16" s="377" t="s">
        <v>430</v>
      </c>
      <c r="B16" s="379">
        <v>1306</v>
      </c>
      <c r="C16" s="379">
        <v>1750</v>
      </c>
      <c r="D16" s="378">
        <v>-0.254</v>
      </c>
      <c r="E16" s="379">
        <v>4866</v>
      </c>
      <c r="F16" s="379">
        <v>4747</v>
      </c>
      <c r="G16" s="378">
        <v>2.5000000000000001E-2</v>
      </c>
      <c r="O16" s="191"/>
      <c r="R16" s="403"/>
      <c r="U16" s="260"/>
    </row>
    <row r="17" spans="1:21" x14ac:dyDescent="0.3">
      <c r="A17" s="374" t="s">
        <v>431</v>
      </c>
      <c r="B17" s="375">
        <v>-3372</v>
      </c>
      <c r="C17" s="375">
        <v>-3202</v>
      </c>
      <c r="D17" s="376">
        <v>5.2999999999999999E-2</v>
      </c>
      <c r="E17" s="375">
        <v>-9476</v>
      </c>
      <c r="F17" s="375">
        <v>-8041</v>
      </c>
      <c r="G17" s="376">
        <v>0.17799999999999999</v>
      </c>
      <c r="O17" s="191"/>
      <c r="R17" s="403"/>
      <c r="U17" s="260"/>
    </row>
    <row r="18" spans="1:21" x14ac:dyDescent="0.3">
      <c r="A18" s="374" t="s">
        <v>432</v>
      </c>
      <c r="B18" s="375">
        <v>-923</v>
      </c>
      <c r="C18" s="375">
        <v>-866</v>
      </c>
      <c r="D18" s="376">
        <v>6.6000000000000003E-2</v>
      </c>
      <c r="E18" s="375">
        <v>-2513</v>
      </c>
      <c r="F18" s="375">
        <v>-2899</v>
      </c>
      <c r="G18" s="376">
        <v>-0.13300000000000001</v>
      </c>
      <c r="O18" s="191"/>
      <c r="R18" s="403"/>
      <c r="U18" s="260"/>
    </row>
    <row r="19" spans="1:21" x14ac:dyDescent="0.3">
      <c r="A19" s="374" t="s">
        <v>433</v>
      </c>
      <c r="B19" s="375">
        <v>-574</v>
      </c>
      <c r="C19" s="375">
        <v>-551</v>
      </c>
      <c r="D19" s="376">
        <v>4.2000000000000003E-2</v>
      </c>
      <c r="E19" s="375">
        <v>-1640</v>
      </c>
      <c r="F19" s="375">
        <v>-1704</v>
      </c>
      <c r="G19" s="376">
        <v>-3.7999999999999999E-2</v>
      </c>
      <c r="O19" s="191"/>
      <c r="R19" s="403"/>
      <c r="U19" s="260"/>
    </row>
    <row r="20" spans="1:21" x14ac:dyDescent="0.3">
      <c r="A20" s="374" t="s">
        <v>434</v>
      </c>
      <c r="B20" s="375">
        <v>-72</v>
      </c>
      <c r="C20" s="375">
        <v>-186</v>
      </c>
      <c r="D20" s="376">
        <v>-0.61299999999999999</v>
      </c>
      <c r="E20" s="375">
        <v>-201</v>
      </c>
      <c r="F20" s="375">
        <v>-539</v>
      </c>
      <c r="G20" s="376">
        <v>-0.627</v>
      </c>
      <c r="O20" s="191"/>
      <c r="R20" s="403"/>
      <c r="U20" s="260"/>
    </row>
    <row r="21" spans="1:21" x14ac:dyDescent="0.3">
      <c r="A21" s="374" t="s">
        <v>435</v>
      </c>
      <c r="B21" s="375">
        <v>285</v>
      </c>
      <c r="C21" s="375">
        <v>192</v>
      </c>
      <c r="D21" s="376">
        <v>0.48399999999999999</v>
      </c>
      <c r="E21" s="375">
        <v>955</v>
      </c>
      <c r="F21" s="375">
        <v>402</v>
      </c>
      <c r="G21" s="376" t="s">
        <v>6</v>
      </c>
      <c r="O21" s="191"/>
      <c r="R21" s="403"/>
      <c r="U21" s="260"/>
    </row>
    <row r="22" spans="1:21" x14ac:dyDescent="0.3">
      <c r="A22" s="377" t="s">
        <v>436</v>
      </c>
      <c r="B22" s="379">
        <v>5796</v>
      </c>
      <c r="C22" s="379">
        <v>4392</v>
      </c>
      <c r="D22" s="378">
        <v>0.32</v>
      </c>
      <c r="E22" s="379">
        <v>16469</v>
      </c>
      <c r="F22" s="379">
        <v>14228</v>
      </c>
      <c r="G22" s="378">
        <v>0.158</v>
      </c>
      <c r="O22" s="191"/>
      <c r="R22" s="403"/>
      <c r="U22" s="260"/>
    </row>
    <row r="23" spans="1:21" x14ac:dyDescent="0.3">
      <c r="A23" s="374" t="s">
        <v>437</v>
      </c>
      <c r="B23" s="375">
        <v>-154</v>
      </c>
      <c r="C23" s="375">
        <v>245</v>
      </c>
      <c r="D23" s="376" t="s">
        <v>6</v>
      </c>
      <c r="E23" s="375">
        <v>-885</v>
      </c>
      <c r="F23" s="375">
        <v>253</v>
      </c>
      <c r="G23" s="376" t="s">
        <v>6</v>
      </c>
      <c r="O23" s="191"/>
      <c r="R23" s="403"/>
      <c r="U23" s="260"/>
    </row>
    <row r="24" spans="1:21" x14ac:dyDescent="0.3">
      <c r="A24" s="374" t="s">
        <v>23</v>
      </c>
      <c r="B24" s="375">
        <v>-64</v>
      </c>
      <c r="C24" s="375">
        <v>-65</v>
      </c>
      <c r="D24" s="376">
        <v>-1.4999999999999999E-2</v>
      </c>
      <c r="E24" s="375">
        <v>-208</v>
      </c>
      <c r="F24" s="375">
        <v>-204</v>
      </c>
      <c r="G24" s="376">
        <v>0.02</v>
      </c>
      <c r="O24" s="191"/>
      <c r="R24" s="403"/>
      <c r="U24" s="260"/>
    </row>
    <row r="25" spans="1:21" x14ac:dyDescent="0.3">
      <c r="A25" s="391" t="s">
        <v>35</v>
      </c>
      <c r="B25" s="375">
        <v>0</v>
      </c>
      <c r="C25" s="375">
        <v>0</v>
      </c>
      <c r="D25" s="376" t="s">
        <v>6</v>
      </c>
      <c r="E25" s="375">
        <v>0</v>
      </c>
      <c r="F25" s="375">
        <v>-50</v>
      </c>
      <c r="G25" s="376" t="s">
        <v>6</v>
      </c>
      <c r="O25" s="191"/>
      <c r="R25" s="403"/>
      <c r="U25" s="260"/>
    </row>
    <row r="26" spans="1:21" x14ac:dyDescent="0.3">
      <c r="A26" s="377" t="s">
        <v>438</v>
      </c>
      <c r="B26" s="379">
        <v>5578</v>
      </c>
      <c r="C26" s="379">
        <v>4572</v>
      </c>
      <c r="D26" s="378">
        <v>0.22</v>
      </c>
      <c r="E26" s="379">
        <v>15376</v>
      </c>
      <c r="F26" s="379">
        <v>14227</v>
      </c>
      <c r="G26" s="378">
        <v>8.1000000000000003E-2</v>
      </c>
      <c r="O26" s="191"/>
      <c r="R26" s="403"/>
      <c r="U26" s="260"/>
    </row>
    <row r="27" spans="1:21" x14ac:dyDescent="0.3">
      <c r="A27" s="374" t="s">
        <v>439</v>
      </c>
      <c r="B27" s="375">
        <v>-837</v>
      </c>
      <c r="C27" s="375">
        <v>-692</v>
      </c>
      <c r="D27" s="376">
        <v>0.21</v>
      </c>
      <c r="E27" s="375">
        <v>-2288</v>
      </c>
      <c r="F27" s="375">
        <v>-2193</v>
      </c>
      <c r="G27" s="376">
        <v>4.2999999999999997E-2</v>
      </c>
      <c r="O27" s="191"/>
      <c r="R27" s="403"/>
      <c r="U27" s="260"/>
    </row>
    <row r="28" spans="1:21" x14ac:dyDescent="0.3">
      <c r="A28" s="377" t="s">
        <v>440</v>
      </c>
      <c r="B28" s="379">
        <v>4741</v>
      </c>
      <c r="C28" s="379">
        <v>3880</v>
      </c>
      <c r="D28" s="378">
        <v>0.222</v>
      </c>
      <c r="E28" s="379">
        <v>13088</v>
      </c>
      <c r="F28" s="379">
        <v>12034</v>
      </c>
      <c r="G28" s="378">
        <v>8.7999999999999995E-2</v>
      </c>
      <c r="O28" s="191"/>
      <c r="R28" s="403"/>
      <c r="U28" s="260"/>
    </row>
    <row r="29" spans="1:21" x14ac:dyDescent="0.3">
      <c r="B29" s="392"/>
      <c r="C29" s="392"/>
      <c r="D29" s="191"/>
    </row>
    <row r="30" spans="1:21" x14ac:dyDescent="0.3">
      <c r="A30" s="193" t="s">
        <v>69</v>
      </c>
      <c r="B30" s="370"/>
      <c r="C30" s="370"/>
      <c r="D30" s="370"/>
      <c r="E30" s="370"/>
      <c r="F30" s="370"/>
      <c r="G30" s="370"/>
    </row>
    <row r="31" spans="1:21" x14ac:dyDescent="0.3">
      <c r="A31" s="371" t="s">
        <v>0</v>
      </c>
      <c r="B31" s="372" t="s">
        <v>335</v>
      </c>
      <c r="C31" s="372" t="s">
        <v>336</v>
      </c>
      <c r="D31" s="373" t="s">
        <v>5</v>
      </c>
      <c r="E31" s="372" t="s">
        <v>337</v>
      </c>
      <c r="F31" s="372" t="s">
        <v>338</v>
      </c>
      <c r="G31" s="373" t="s">
        <v>5</v>
      </c>
    </row>
    <row r="32" spans="1:21" x14ac:dyDescent="0.3">
      <c r="A32" s="374" t="s">
        <v>441</v>
      </c>
      <c r="B32" s="375">
        <v>33762</v>
      </c>
      <c r="C32" s="375">
        <v>29156</v>
      </c>
      <c r="D32" s="376">
        <v>0.158</v>
      </c>
      <c r="E32" s="375">
        <v>82876</v>
      </c>
      <c r="F32" s="375">
        <v>67916</v>
      </c>
      <c r="G32" s="376">
        <v>0.22</v>
      </c>
      <c r="H32" s="238"/>
      <c r="I32" s="238"/>
      <c r="K32" s="238"/>
      <c r="L32" s="14"/>
      <c r="R32" s="393"/>
    </row>
    <row r="33" spans="1:21" x14ac:dyDescent="0.3">
      <c r="A33" s="374" t="s">
        <v>442</v>
      </c>
      <c r="B33" s="375">
        <v>-7052</v>
      </c>
      <c r="C33" s="375">
        <v>-7733</v>
      </c>
      <c r="D33" s="376">
        <v>-8.7999999999999995E-2</v>
      </c>
      <c r="E33" s="375">
        <v>-14248</v>
      </c>
      <c r="F33" s="375">
        <v>-12870</v>
      </c>
      <c r="G33" s="376">
        <v>0.107</v>
      </c>
      <c r="H33" s="238"/>
      <c r="I33" s="238"/>
      <c r="K33" s="238"/>
      <c r="L33" s="14"/>
      <c r="R33" s="393"/>
    </row>
    <row r="34" spans="1:21" x14ac:dyDescent="0.3">
      <c r="A34" s="374" t="s">
        <v>443</v>
      </c>
      <c r="B34" s="375">
        <v>-12571</v>
      </c>
      <c r="C34" s="375">
        <v>-23560</v>
      </c>
      <c r="D34" s="376">
        <v>-0.46600000000000003</v>
      </c>
      <c r="E34" s="375">
        <v>-34501</v>
      </c>
      <c r="F34" s="375">
        <v>-47776</v>
      </c>
      <c r="G34" s="376">
        <v>-0.27800000000000002</v>
      </c>
      <c r="H34" s="238"/>
      <c r="I34" s="238"/>
      <c r="K34" s="238"/>
      <c r="L34" s="14"/>
      <c r="R34" s="393"/>
    </row>
    <row r="35" spans="1:21" x14ac:dyDescent="0.3">
      <c r="A35" s="374" t="s">
        <v>457</v>
      </c>
      <c r="B35" s="375">
        <v>43</v>
      </c>
      <c r="C35" s="375">
        <v>15129</v>
      </c>
      <c r="D35" s="376">
        <v>-0.997</v>
      </c>
      <c r="E35" s="375">
        <v>420</v>
      </c>
      <c r="F35" s="375">
        <v>25902</v>
      </c>
      <c r="G35" s="376">
        <v>-0.98399999999999999</v>
      </c>
      <c r="H35" s="238"/>
      <c r="I35" s="238"/>
      <c r="K35" s="238"/>
      <c r="L35" s="14"/>
      <c r="R35" s="393"/>
    </row>
    <row r="36" spans="1:21" x14ac:dyDescent="0.3">
      <c r="A36" s="374" t="s">
        <v>444</v>
      </c>
      <c r="B36" s="375">
        <v>-2552</v>
      </c>
      <c r="C36" s="375">
        <v>-2678</v>
      </c>
      <c r="D36" s="376">
        <v>-4.7E-2</v>
      </c>
      <c r="E36" s="375">
        <v>-7479</v>
      </c>
      <c r="F36" s="375">
        <v>-6501</v>
      </c>
      <c r="G36" s="376">
        <v>0.15</v>
      </c>
      <c r="H36" s="238"/>
      <c r="I36" s="238"/>
      <c r="K36" s="238"/>
      <c r="L36" s="14"/>
      <c r="R36" s="393"/>
    </row>
    <row r="37" spans="1:21" x14ac:dyDescent="0.3">
      <c r="A37" s="374" t="s">
        <v>107</v>
      </c>
      <c r="B37" s="375">
        <v>-2225</v>
      </c>
      <c r="C37" s="375">
        <v>-3068</v>
      </c>
      <c r="D37" s="376">
        <v>-0.27500000000000002</v>
      </c>
      <c r="E37" s="375">
        <v>-10436</v>
      </c>
      <c r="F37" s="375">
        <v>-8460</v>
      </c>
      <c r="G37" s="376">
        <v>0.23400000000000001</v>
      </c>
      <c r="H37" s="238"/>
      <c r="I37" s="238"/>
      <c r="K37" s="238"/>
      <c r="L37" s="14"/>
      <c r="R37" s="393"/>
    </row>
    <row r="38" spans="1:21" x14ac:dyDescent="0.3">
      <c r="A38" s="374" t="s">
        <v>36</v>
      </c>
      <c r="B38" s="375">
        <v>725</v>
      </c>
      <c r="C38" s="375">
        <v>1691</v>
      </c>
      <c r="D38" s="376">
        <v>-0.57099999999999995</v>
      </c>
      <c r="E38" s="375">
        <v>5803</v>
      </c>
      <c r="F38" s="375">
        <v>3922</v>
      </c>
      <c r="G38" s="376">
        <v>0.48</v>
      </c>
      <c r="H38" s="238"/>
      <c r="I38" s="238"/>
      <c r="K38" s="238"/>
      <c r="L38" s="14"/>
      <c r="R38" s="393"/>
      <c r="U38" s="393"/>
    </row>
    <row r="39" spans="1:21" x14ac:dyDescent="0.3">
      <c r="A39" s="374" t="s">
        <v>445</v>
      </c>
      <c r="B39" s="375">
        <v>-1027</v>
      </c>
      <c r="C39" s="375">
        <v>-613</v>
      </c>
      <c r="D39" s="376">
        <v>0.67500000000000004</v>
      </c>
      <c r="E39" s="375">
        <v>-3006</v>
      </c>
      <c r="F39" s="375">
        <v>-3158</v>
      </c>
      <c r="G39" s="376">
        <v>-4.8000000000000001E-2</v>
      </c>
      <c r="H39" s="238"/>
      <c r="I39" s="238"/>
      <c r="K39" s="238"/>
      <c r="L39" s="14"/>
      <c r="R39" s="393"/>
    </row>
    <row r="40" spans="1:21" x14ac:dyDescent="0.3">
      <c r="A40" s="374" t="s">
        <v>446</v>
      </c>
      <c r="B40" s="375">
        <v>-1530</v>
      </c>
      <c r="C40" s="375">
        <v>-1284</v>
      </c>
      <c r="D40" s="376">
        <v>0.192</v>
      </c>
      <c r="E40" s="375">
        <v>-2792</v>
      </c>
      <c r="F40" s="375">
        <v>-2030</v>
      </c>
      <c r="G40" s="376">
        <v>0.375</v>
      </c>
      <c r="H40" s="238"/>
      <c r="I40" s="238"/>
      <c r="K40" s="238"/>
      <c r="L40" s="14"/>
      <c r="R40" s="393"/>
    </row>
    <row r="41" spans="1:21" x14ac:dyDescent="0.3">
      <c r="A41" s="377" t="s">
        <v>101</v>
      </c>
      <c r="B41" s="379">
        <v>7573</v>
      </c>
      <c r="C41" s="379">
        <v>7040</v>
      </c>
      <c r="D41" s="378">
        <v>7.5999999999999998E-2</v>
      </c>
      <c r="E41" s="379">
        <v>16637</v>
      </c>
      <c r="F41" s="379">
        <v>16945</v>
      </c>
      <c r="G41" s="378">
        <v>-1.7999999999999999E-2</v>
      </c>
      <c r="H41" s="238"/>
      <c r="I41" s="238"/>
      <c r="K41" s="238"/>
      <c r="L41" s="14"/>
      <c r="R41" s="393"/>
    </row>
    <row r="42" spans="1:21" x14ac:dyDescent="0.3">
      <c r="A42" s="374" t="s">
        <v>108</v>
      </c>
      <c r="B42" s="375">
        <v>-61</v>
      </c>
      <c r="C42" s="375">
        <v>-60</v>
      </c>
      <c r="D42" s="376">
        <v>1.7000000000000001E-2</v>
      </c>
      <c r="E42" s="375">
        <v>-411</v>
      </c>
      <c r="F42" s="375">
        <v>-371</v>
      </c>
      <c r="G42" s="376">
        <v>0.108</v>
      </c>
      <c r="H42" s="238"/>
      <c r="I42" s="238"/>
      <c r="K42" s="238"/>
      <c r="L42" s="14"/>
      <c r="R42" s="393"/>
    </row>
    <row r="43" spans="1:21" x14ac:dyDescent="0.3">
      <c r="A43" s="374" t="s">
        <v>109</v>
      </c>
      <c r="B43" s="375">
        <v>-685</v>
      </c>
      <c r="C43" s="375">
        <v>-420</v>
      </c>
      <c r="D43" s="376">
        <v>0.63100000000000001</v>
      </c>
      <c r="E43" s="375">
        <v>-1186</v>
      </c>
      <c r="F43" s="375">
        <v>-1184</v>
      </c>
      <c r="G43" s="376">
        <v>2E-3</v>
      </c>
      <c r="H43" s="238"/>
      <c r="I43" s="238"/>
      <c r="K43" s="238"/>
      <c r="L43" s="14"/>
      <c r="R43" s="393"/>
    </row>
    <row r="44" spans="1:21" x14ac:dyDescent="0.3">
      <c r="A44" s="374" t="s">
        <v>312</v>
      </c>
      <c r="B44" s="375">
        <v>-5897</v>
      </c>
      <c r="C44" s="375">
        <v>-1140</v>
      </c>
      <c r="D44" s="376" t="s">
        <v>6</v>
      </c>
      <c r="E44" s="375">
        <v>-20124</v>
      </c>
      <c r="F44" s="375">
        <v>-5451</v>
      </c>
      <c r="G44" s="376" t="s">
        <v>6</v>
      </c>
      <c r="H44" s="238"/>
      <c r="I44" s="238"/>
      <c r="K44" s="238"/>
      <c r="L44" s="14"/>
      <c r="R44" s="393"/>
      <c r="U44" s="393"/>
    </row>
    <row r="45" spans="1:21" x14ac:dyDescent="0.3">
      <c r="A45" s="374" t="s">
        <v>458</v>
      </c>
      <c r="B45" s="375">
        <v>6663</v>
      </c>
      <c r="C45" s="375">
        <v>89</v>
      </c>
      <c r="D45" s="376" t="s">
        <v>6</v>
      </c>
      <c r="E45" s="375">
        <v>25639</v>
      </c>
      <c r="F45" s="375">
        <v>3398</v>
      </c>
      <c r="G45" s="376" t="s">
        <v>6</v>
      </c>
      <c r="H45" s="238"/>
      <c r="I45" s="238"/>
      <c r="K45" s="238"/>
      <c r="L45" s="14"/>
      <c r="R45" s="393"/>
      <c r="U45" s="393"/>
    </row>
    <row r="46" spans="1:21" x14ac:dyDescent="0.3">
      <c r="A46" s="374" t="s">
        <v>459</v>
      </c>
      <c r="B46" s="375">
        <v>-1660</v>
      </c>
      <c r="C46" s="375">
        <v>3213</v>
      </c>
      <c r="D46" s="376" t="s">
        <v>6</v>
      </c>
      <c r="E46" s="375">
        <v>773</v>
      </c>
      <c r="F46" s="375">
        <v>-2995</v>
      </c>
      <c r="G46" s="376" t="s">
        <v>6</v>
      </c>
      <c r="H46" s="238"/>
      <c r="I46" s="238"/>
      <c r="K46" s="238"/>
      <c r="L46" s="14"/>
      <c r="R46" s="393"/>
      <c r="U46" s="393"/>
    </row>
    <row r="47" spans="1:21" x14ac:dyDescent="0.3">
      <c r="A47" s="374" t="s">
        <v>460</v>
      </c>
      <c r="B47" s="375">
        <v>-23524</v>
      </c>
      <c r="C47" s="375">
        <v>6</v>
      </c>
      <c r="D47" s="376" t="s">
        <v>6</v>
      </c>
      <c r="E47" s="375">
        <v>-24923</v>
      </c>
      <c r="F47" s="375">
        <v>-13</v>
      </c>
      <c r="G47" s="376" t="s">
        <v>6</v>
      </c>
      <c r="H47" s="238"/>
      <c r="I47" s="238"/>
      <c r="K47" s="238"/>
      <c r="L47" s="14"/>
      <c r="R47" s="393"/>
      <c r="U47" s="393"/>
    </row>
    <row r="48" spans="1:21" x14ac:dyDescent="0.3">
      <c r="A48" s="377" t="s">
        <v>547</v>
      </c>
      <c r="B48" s="379">
        <v>-25164</v>
      </c>
      <c r="C48" s="379">
        <v>1688</v>
      </c>
      <c r="D48" s="378" t="s">
        <v>6</v>
      </c>
      <c r="E48" s="379">
        <v>-20232</v>
      </c>
      <c r="F48" s="379">
        <v>-6616</v>
      </c>
      <c r="G48" s="378" t="s">
        <v>6</v>
      </c>
      <c r="H48" s="238"/>
      <c r="I48" s="238"/>
      <c r="K48" s="238"/>
      <c r="L48" s="14"/>
      <c r="R48" s="393"/>
      <c r="U48" s="393"/>
    </row>
    <row r="49" spans="1:22" x14ac:dyDescent="0.3">
      <c r="A49" s="394" t="s">
        <v>449</v>
      </c>
      <c r="B49" s="375">
        <v>-6</v>
      </c>
      <c r="C49" s="375">
        <v>-5003</v>
      </c>
      <c r="D49" s="376">
        <v>-0.999</v>
      </c>
      <c r="E49" s="375">
        <v>-5000</v>
      </c>
      <c r="F49" s="375">
        <v>-5000</v>
      </c>
      <c r="G49" s="376" t="s">
        <v>6</v>
      </c>
      <c r="H49" s="238"/>
      <c r="I49" s="238"/>
      <c r="K49" s="238"/>
      <c r="L49" s="14"/>
      <c r="R49" s="393"/>
      <c r="U49" s="393"/>
    </row>
    <row r="50" spans="1:22" x14ac:dyDescent="0.3">
      <c r="A50" s="394" t="s">
        <v>110</v>
      </c>
      <c r="B50" s="375">
        <v>0</v>
      </c>
      <c r="C50" s="375">
        <v>0</v>
      </c>
      <c r="D50" s="376" t="s">
        <v>6</v>
      </c>
      <c r="E50" s="375">
        <v>-824</v>
      </c>
      <c r="F50" s="375">
        <v>-521</v>
      </c>
      <c r="G50" s="376">
        <v>0.58199999999999996</v>
      </c>
      <c r="H50" s="238"/>
      <c r="I50" s="238"/>
      <c r="K50" s="238"/>
      <c r="L50" s="14"/>
      <c r="R50" s="393"/>
    </row>
    <row r="51" spans="1:22" x14ac:dyDescent="0.3">
      <c r="A51" s="394" t="s">
        <v>533</v>
      </c>
      <c r="B51" s="375">
        <v>18647</v>
      </c>
      <c r="C51" s="375">
        <v>0</v>
      </c>
      <c r="D51" s="376" t="s">
        <v>6</v>
      </c>
      <c r="E51" s="375">
        <v>18647</v>
      </c>
      <c r="F51" s="375">
        <v>0</v>
      </c>
      <c r="G51" s="376" t="s">
        <v>6</v>
      </c>
      <c r="H51" s="238"/>
      <c r="I51" s="238"/>
      <c r="K51" s="238"/>
      <c r="L51" s="14"/>
      <c r="R51" s="393"/>
    </row>
    <row r="52" spans="1:22" x14ac:dyDescent="0.3">
      <c r="A52" s="394" t="s">
        <v>450</v>
      </c>
      <c r="B52" s="379">
        <v>0</v>
      </c>
      <c r="C52" s="375">
        <v>0</v>
      </c>
      <c r="D52" s="376" t="s">
        <v>6</v>
      </c>
      <c r="E52" s="375">
        <v>0</v>
      </c>
      <c r="F52" s="375">
        <v>-54</v>
      </c>
      <c r="G52" s="376" t="s">
        <v>6</v>
      </c>
      <c r="H52" s="238"/>
      <c r="I52" s="238"/>
      <c r="K52" s="238"/>
      <c r="L52" s="14"/>
      <c r="R52" s="393"/>
      <c r="U52" s="393"/>
    </row>
    <row r="53" spans="1:22" x14ac:dyDescent="0.3">
      <c r="A53" s="374" t="s">
        <v>103</v>
      </c>
      <c r="B53" s="375">
        <v>-363</v>
      </c>
      <c r="C53" s="375">
        <v>-112</v>
      </c>
      <c r="D53" s="376" t="s">
        <v>6</v>
      </c>
      <c r="E53" s="375">
        <v>-950</v>
      </c>
      <c r="F53" s="375">
        <v>-380</v>
      </c>
      <c r="G53" s="376" t="s">
        <v>6</v>
      </c>
      <c r="H53" s="238"/>
      <c r="I53" s="238"/>
      <c r="K53" s="238"/>
      <c r="L53" s="14"/>
      <c r="R53" s="393"/>
      <c r="U53" s="393"/>
    </row>
    <row r="54" spans="1:22" x14ac:dyDescent="0.3">
      <c r="A54" s="377" t="s">
        <v>104</v>
      </c>
      <c r="B54" s="379">
        <v>18278</v>
      </c>
      <c r="C54" s="379">
        <v>-5115</v>
      </c>
      <c r="D54" s="378" t="s">
        <v>6</v>
      </c>
      <c r="E54" s="379">
        <v>11873</v>
      </c>
      <c r="F54" s="379">
        <v>-5955</v>
      </c>
      <c r="G54" s="378" t="s">
        <v>6</v>
      </c>
      <c r="H54" s="238"/>
      <c r="I54" s="238"/>
      <c r="K54" s="238"/>
      <c r="L54" s="14"/>
      <c r="R54" s="393"/>
      <c r="U54" s="393"/>
    </row>
    <row r="55" spans="1:22" x14ac:dyDescent="0.3">
      <c r="A55" s="374" t="s">
        <v>50</v>
      </c>
      <c r="B55" s="375">
        <v>368</v>
      </c>
      <c r="C55" s="375">
        <v>118</v>
      </c>
      <c r="D55" s="376" t="s">
        <v>6</v>
      </c>
      <c r="E55" s="375">
        <v>-504</v>
      </c>
      <c r="F55" s="375">
        <v>191</v>
      </c>
      <c r="G55" s="376" t="s">
        <v>6</v>
      </c>
      <c r="H55" s="238"/>
      <c r="I55" s="238"/>
      <c r="K55" s="238"/>
      <c r="L55" s="14"/>
      <c r="R55" s="393"/>
      <c r="U55" s="393"/>
    </row>
    <row r="56" spans="1:22" x14ac:dyDescent="0.3">
      <c r="A56" s="377" t="s">
        <v>106</v>
      </c>
      <c r="B56" s="379">
        <v>1055</v>
      </c>
      <c r="C56" s="379">
        <v>3731</v>
      </c>
      <c r="D56" s="378">
        <v>-0.71699999999999997</v>
      </c>
      <c r="E56" s="379">
        <v>7774</v>
      </c>
      <c r="F56" s="379">
        <v>4565</v>
      </c>
      <c r="G56" s="378">
        <v>0.70299999999999996</v>
      </c>
      <c r="H56" s="238"/>
      <c r="I56" s="238"/>
      <c r="K56" s="238"/>
      <c r="L56" s="14"/>
      <c r="R56" s="393"/>
      <c r="U56" s="393"/>
    </row>
    <row r="57" spans="1:22" x14ac:dyDescent="0.3">
      <c r="A57" s="377" t="s">
        <v>111</v>
      </c>
      <c r="B57" s="379">
        <v>12279</v>
      </c>
      <c r="C57" s="379">
        <v>4255</v>
      </c>
      <c r="D57" s="378" t="s">
        <v>6</v>
      </c>
      <c r="E57" s="379">
        <f>5562-2</f>
        <v>5560</v>
      </c>
      <c r="F57" s="379">
        <v>3421</v>
      </c>
      <c r="G57" s="378">
        <v>0.62584039754457799</v>
      </c>
      <c r="H57" s="238"/>
      <c r="I57" s="238"/>
      <c r="K57" s="238"/>
      <c r="L57" s="14"/>
      <c r="R57" s="393"/>
    </row>
    <row r="58" spans="1:22" x14ac:dyDescent="0.3">
      <c r="A58" s="377" t="s">
        <v>112</v>
      </c>
      <c r="B58" s="379">
        <v>13334</v>
      </c>
      <c r="C58" s="379">
        <v>7986</v>
      </c>
      <c r="D58" s="378">
        <v>0.67</v>
      </c>
      <c r="E58" s="379">
        <v>13334</v>
      </c>
      <c r="F58" s="379">
        <v>7986</v>
      </c>
      <c r="G58" s="378">
        <v>0.67</v>
      </c>
      <c r="H58" s="238"/>
      <c r="I58" s="238"/>
      <c r="K58" s="238"/>
      <c r="L58" s="14"/>
      <c r="R58" s="393"/>
      <c r="U58" s="393"/>
    </row>
    <row r="59" spans="1:22" x14ac:dyDescent="0.3">
      <c r="B59" s="192"/>
      <c r="C59" s="192"/>
      <c r="E59" s="192"/>
      <c r="F59" s="192"/>
    </row>
    <row r="60" spans="1:22" x14ac:dyDescent="0.3">
      <c r="B60" s="192"/>
      <c r="C60" s="192"/>
      <c r="E60" s="192"/>
      <c r="F60" s="192"/>
    </row>
    <row r="61" spans="1:22" x14ac:dyDescent="0.3">
      <c r="A61" s="193" t="s">
        <v>86</v>
      </c>
      <c r="B61" s="370"/>
      <c r="C61" s="370"/>
      <c r="D61" s="370"/>
      <c r="E61" s="370"/>
      <c r="F61" s="370"/>
    </row>
    <row r="62" spans="1:22" x14ac:dyDescent="0.3">
      <c r="A62" s="371" t="s">
        <v>0</v>
      </c>
      <c r="B62" s="384" t="s">
        <v>332</v>
      </c>
      <c r="C62" s="384" t="s">
        <v>317</v>
      </c>
      <c r="D62" s="385" t="s">
        <v>5</v>
      </c>
      <c r="E62" s="384" t="s">
        <v>299</v>
      </c>
      <c r="F62" s="385" t="s">
        <v>5</v>
      </c>
    </row>
    <row r="63" spans="1:22" x14ac:dyDescent="0.3">
      <c r="A63" s="374" t="s">
        <v>41</v>
      </c>
      <c r="B63" s="375">
        <v>13334</v>
      </c>
      <c r="C63" s="375">
        <v>12279</v>
      </c>
      <c r="D63" s="376">
        <v>8.5999999999999993E-2</v>
      </c>
      <c r="E63" s="375">
        <v>5560</v>
      </c>
      <c r="F63" s="376" t="s">
        <v>6</v>
      </c>
      <c r="G63" s="238"/>
      <c r="I63" s="425"/>
      <c r="N63" s="192"/>
      <c r="P63" s="192"/>
      <c r="R63" s="260"/>
      <c r="T63" s="260"/>
      <c r="V63" s="192"/>
    </row>
    <row r="64" spans="1:22" x14ac:dyDescent="0.3">
      <c r="A64" s="374" t="s">
        <v>461</v>
      </c>
      <c r="B64" s="375">
        <v>29153</v>
      </c>
      <c r="C64" s="375">
        <v>26915</v>
      </c>
      <c r="D64" s="376">
        <v>8.3000000000000004E-2</v>
      </c>
      <c r="E64" s="375">
        <v>31043</v>
      </c>
      <c r="F64" s="376">
        <v>-6.0999999999999999E-2</v>
      </c>
      <c r="G64" s="238"/>
      <c r="I64" s="425"/>
      <c r="N64" s="192"/>
      <c r="P64" s="192"/>
      <c r="R64" s="260"/>
      <c r="T64" s="260"/>
      <c r="V64" s="192"/>
    </row>
    <row r="65" spans="1:22" x14ac:dyDescent="0.3">
      <c r="A65" s="374" t="s">
        <v>462</v>
      </c>
      <c r="B65" s="375">
        <v>34169</v>
      </c>
      <c r="C65" s="375">
        <v>11307</v>
      </c>
      <c r="D65" s="376" t="s">
        <v>6</v>
      </c>
      <c r="E65" s="375">
        <v>8752</v>
      </c>
      <c r="F65" s="376" t="s">
        <v>6</v>
      </c>
      <c r="G65" s="238"/>
      <c r="I65" s="425"/>
      <c r="N65" s="192"/>
      <c r="P65" s="192"/>
      <c r="R65" s="260"/>
      <c r="T65" s="260"/>
      <c r="V65" s="192"/>
    </row>
    <row r="66" spans="1:22" x14ac:dyDescent="0.3">
      <c r="A66" s="374" t="s">
        <v>463</v>
      </c>
      <c r="B66" s="375">
        <v>61855</v>
      </c>
      <c r="C66" s="375">
        <v>68162</v>
      </c>
      <c r="D66" s="376">
        <v>-9.2999999999999999E-2</v>
      </c>
      <c r="E66" s="375">
        <v>52402</v>
      </c>
      <c r="F66" s="376">
        <v>0.18</v>
      </c>
      <c r="G66" s="238"/>
      <c r="I66" s="425"/>
      <c r="N66" s="192"/>
      <c r="P66" s="192"/>
      <c r="R66" s="260"/>
      <c r="T66" s="260"/>
      <c r="V66" s="192"/>
    </row>
    <row r="67" spans="1:22" x14ac:dyDescent="0.3">
      <c r="A67" s="374" t="s">
        <v>464</v>
      </c>
      <c r="B67" s="375">
        <v>20791</v>
      </c>
      <c r="C67" s="375">
        <v>23462</v>
      </c>
      <c r="D67" s="376">
        <v>-0.114</v>
      </c>
      <c r="E67" s="375">
        <v>19407</v>
      </c>
      <c r="F67" s="376">
        <v>7.0999999999999994E-2</v>
      </c>
      <c r="G67" s="238"/>
      <c r="I67" s="425"/>
      <c r="N67" s="192"/>
      <c r="P67" s="192"/>
      <c r="R67" s="260"/>
      <c r="T67" s="260"/>
      <c r="V67" s="192"/>
    </row>
    <row r="68" spans="1:22" x14ac:dyDescent="0.3">
      <c r="A68" s="374" t="s">
        <v>465</v>
      </c>
      <c r="B68" s="375">
        <v>16165</v>
      </c>
      <c r="C68" s="375">
        <v>16043</v>
      </c>
      <c r="D68" s="376">
        <v>8.0000000000000002E-3</v>
      </c>
      <c r="E68" s="375">
        <v>12903</v>
      </c>
      <c r="F68" s="376">
        <v>0.253</v>
      </c>
      <c r="G68" s="238"/>
      <c r="I68" s="425"/>
      <c r="N68" s="192"/>
      <c r="P68" s="192"/>
      <c r="R68" s="260"/>
      <c r="T68" s="260"/>
      <c r="V68" s="192"/>
    </row>
    <row r="69" spans="1:22" x14ac:dyDescent="0.3">
      <c r="A69" s="374" t="s">
        <v>42</v>
      </c>
      <c r="B69" s="375">
        <v>13063</v>
      </c>
      <c r="C69" s="375">
        <v>13063</v>
      </c>
      <c r="D69" s="376" t="s">
        <v>6</v>
      </c>
      <c r="E69" s="375">
        <v>13063</v>
      </c>
      <c r="F69" s="376" t="s">
        <v>6</v>
      </c>
      <c r="G69" s="238"/>
      <c r="I69" s="425"/>
      <c r="N69" s="192"/>
      <c r="P69" s="192"/>
      <c r="R69" s="260"/>
      <c r="T69" s="260"/>
      <c r="V69" s="192"/>
    </row>
    <row r="70" spans="1:22" x14ac:dyDescent="0.3">
      <c r="A70" s="374" t="s">
        <v>466</v>
      </c>
      <c r="B70" s="375">
        <v>4543</v>
      </c>
      <c r="C70" s="375">
        <v>4756</v>
      </c>
      <c r="D70" s="376">
        <v>-4.4999999999999998E-2</v>
      </c>
      <c r="E70" s="375">
        <v>4194</v>
      </c>
      <c r="F70" s="376">
        <v>8.3000000000000004E-2</v>
      </c>
      <c r="G70" s="238"/>
      <c r="I70" s="425"/>
      <c r="N70" s="192"/>
      <c r="P70" s="192"/>
      <c r="R70" s="260"/>
      <c r="T70" s="260"/>
      <c r="V70" s="192"/>
    </row>
    <row r="71" spans="1:22" x14ac:dyDescent="0.3">
      <c r="A71" s="374" t="s">
        <v>467</v>
      </c>
      <c r="B71" s="375">
        <v>4490</v>
      </c>
      <c r="C71" s="375">
        <v>4762</v>
      </c>
      <c r="D71" s="376">
        <v>-5.7000000000000002E-2</v>
      </c>
      <c r="E71" s="375">
        <v>4907</v>
      </c>
      <c r="F71" s="376">
        <v>-8.5000000000000006E-2</v>
      </c>
      <c r="G71" s="238"/>
      <c r="I71" s="425"/>
      <c r="N71" s="192"/>
      <c r="P71" s="192"/>
      <c r="R71" s="260"/>
      <c r="T71" s="260"/>
      <c r="V71" s="192"/>
    </row>
    <row r="72" spans="1:22" x14ac:dyDescent="0.3">
      <c r="A72" s="374" t="s">
        <v>468</v>
      </c>
      <c r="B72" s="375">
        <v>13457</v>
      </c>
      <c r="C72" s="375">
        <v>14286</v>
      </c>
      <c r="D72" s="376">
        <v>-5.8000000000000003E-2</v>
      </c>
      <c r="E72" s="375">
        <v>24248</v>
      </c>
      <c r="F72" s="376">
        <v>-0.44500000000000001</v>
      </c>
      <c r="G72" s="238"/>
      <c r="I72" s="425"/>
      <c r="N72" s="192"/>
      <c r="P72" s="192"/>
      <c r="R72" s="260"/>
      <c r="T72" s="260"/>
      <c r="V72" s="192"/>
    </row>
    <row r="73" spans="1:22" x14ac:dyDescent="0.3">
      <c r="A73" s="377" t="s">
        <v>44</v>
      </c>
      <c r="B73" s="379">
        <v>211020</v>
      </c>
      <c r="C73" s="379">
        <v>195035</v>
      </c>
      <c r="D73" s="378">
        <v>8.2000000000000003E-2</v>
      </c>
      <c r="E73" s="379">
        <v>176479</v>
      </c>
      <c r="F73" s="378">
        <v>0.19600000000000001</v>
      </c>
      <c r="G73" s="238"/>
      <c r="I73" s="425"/>
      <c r="N73" s="192"/>
      <c r="P73" s="192"/>
      <c r="R73" s="260"/>
      <c r="T73" s="260"/>
      <c r="V73" s="192"/>
    </row>
    <row r="74" spans="1:22" x14ac:dyDescent="0.3">
      <c r="A74" s="374" t="s">
        <v>469</v>
      </c>
      <c r="B74" s="375">
        <v>61915</v>
      </c>
      <c r="C74" s="375">
        <v>65242</v>
      </c>
      <c r="D74" s="376">
        <v>-5.0999999999999997E-2</v>
      </c>
      <c r="E74" s="375">
        <v>58140</v>
      </c>
      <c r="F74" s="376">
        <v>6.5000000000000002E-2</v>
      </c>
      <c r="G74" s="238"/>
      <c r="I74" s="425"/>
      <c r="N74" s="192"/>
      <c r="P74" s="192"/>
      <c r="R74" s="260"/>
      <c r="T74" s="260"/>
      <c r="V74" s="192"/>
    </row>
    <row r="75" spans="1:22" x14ac:dyDescent="0.3">
      <c r="A75" s="374" t="s">
        <v>470</v>
      </c>
      <c r="B75" s="375">
        <v>36186</v>
      </c>
      <c r="C75" s="375">
        <v>39538</v>
      </c>
      <c r="D75" s="376">
        <v>-8.5000000000000006E-2</v>
      </c>
      <c r="E75" s="375">
        <v>27341</v>
      </c>
      <c r="F75" s="376">
        <v>0.32400000000000001</v>
      </c>
      <c r="G75" s="238"/>
      <c r="I75" s="425"/>
      <c r="N75" s="192"/>
      <c r="P75" s="192"/>
      <c r="R75" s="260"/>
      <c r="T75" s="260"/>
      <c r="V75" s="192"/>
    </row>
    <row r="76" spans="1:22" x14ac:dyDescent="0.3">
      <c r="A76" s="374" t="s">
        <v>471</v>
      </c>
      <c r="B76" s="375">
        <v>8</v>
      </c>
      <c r="C76" s="375">
        <v>239</v>
      </c>
      <c r="D76" s="376">
        <v>-0.96699999999999997</v>
      </c>
      <c r="E76" s="375">
        <v>86</v>
      </c>
      <c r="F76" s="376">
        <v>-0.90700000000000003</v>
      </c>
      <c r="G76" s="238"/>
      <c r="I76" s="425"/>
      <c r="N76" s="192"/>
      <c r="P76" s="192"/>
      <c r="R76" s="260"/>
      <c r="T76" s="260"/>
      <c r="V76" s="192"/>
    </row>
    <row r="77" spans="1:22" x14ac:dyDescent="0.3">
      <c r="A77" s="374" t="s">
        <v>472</v>
      </c>
      <c r="B77" s="375">
        <v>4489</v>
      </c>
      <c r="C77" s="375">
        <v>4762</v>
      </c>
      <c r="D77" s="376">
        <v>-5.7000000000000002E-2</v>
      </c>
      <c r="E77" s="375">
        <v>4906</v>
      </c>
      <c r="F77" s="376">
        <v>-8.5000000000000006E-2</v>
      </c>
      <c r="G77" s="238"/>
      <c r="I77" s="425"/>
      <c r="N77" s="192"/>
      <c r="P77" s="192"/>
      <c r="R77" s="260"/>
      <c r="T77" s="260"/>
      <c r="V77" s="192"/>
    </row>
    <row r="78" spans="1:22" x14ac:dyDescent="0.3">
      <c r="A78" s="374" t="s">
        <v>113</v>
      </c>
      <c r="B78" s="375">
        <v>17494</v>
      </c>
      <c r="C78" s="375">
        <v>17770</v>
      </c>
      <c r="D78" s="376">
        <v>-1.4999999999999999E-2</v>
      </c>
      <c r="E78" s="375">
        <v>16563</v>
      </c>
      <c r="F78" s="376">
        <v>5.6000000000000001E-2</v>
      </c>
      <c r="G78" s="238"/>
      <c r="I78" s="425"/>
      <c r="N78" s="192"/>
      <c r="P78" s="192"/>
      <c r="R78" s="260"/>
      <c r="T78" s="260"/>
      <c r="V78" s="192"/>
    </row>
    <row r="79" spans="1:22" x14ac:dyDescent="0.3">
      <c r="A79" s="377" t="s">
        <v>47</v>
      </c>
      <c r="B79" s="379">
        <v>120092</v>
      </c>
      <c r="C79" s="379">
        <v>127551</v>
      </c>
      <c r="D79" s="378">
        <v>-5.8000000000000003E-2</v>
      </c>
      <c r="E79" s="379">
        <v>107036</v>
      </c>
      <c r="F79" s="378">
        <v>0.122</v>
      </c>
      <c r="G79" s="238"/>
      <c r="I79" s="425"/>
      <c r="N79" s="192"/>
      <c r="P79" s="192"/>
      <c r="R79" s="260"/>
      <c r="T79" s="260"/>
      <c r="V79" s="192"/>
    </row>
    <row r="80" spans="1:22" x14ac:dyDescent="0.3">
      <c r="A80" s="377" t="s">
        <v>48</v>
      </c>
      <c r="B80" s="379">
        <v>90928</v>
      </c>
      <c r="C80" s="379">
        <v>67485</v>
      </c>
      <c r="D80" s="378">
        <v>0.34699999999999998</v>
      </c>
      <c r="E80" s="379">
        <v>69443</v>
      </c>
      <c r="F80" s="378">
        <v>0.309</v>
      </c>
      <c r="G80" s="238"/>
      <c r="I80" s="425"/>
      <c r="N80" s="192"/>
      <c r="P80" s="192"/>
      <c r="R80" s="260"/>
      <c r="T80" s="260"/>
      <c r="V80" s="192"/>
    </row>
    <row r="81" spans="2:5" x14ac:dyDescent="0.3">
      <c r="B81" s="192"/>
      <c r="C81" s="192"/>
      <c r="E81" s="192"/>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3C3D3-BB9A-4B1F-8B22-8A89795974A7}">
  <sheetPr>
    <tabColor rgb="FF7B2038"/>
  </sheetPr>
  <dimension ref="A1:V74"/>
  <sheetViews>
    <sheetView showGridLines="0" zoomScale="80" zoomScaleNormal="80" workbookViewId="0">
      <pane ySplit="3" topLeftCell="A4" activePane="bottomLeft" state="frozen"/>
      <selection activeCell="A4" sqref="A4"/>
      <selection pane="bottomLeft" activeCell="A5" sqref="A5"/>
    </sheetView>
  </sheetViews>
  <sheetFormatPr defaultColWidth="8.88671875" defaultRowHeight="14.4" x14ac:dyDescent="0.3"/>
  <cols>
    <col min="1" max="1" width="47.77734375" style="190" customWidth="1"/>
    <col min="2" max="2" width="10.21875" style="190" customWidth="1"/>
    <col min="3" max="3" width="10.33203125" style="190" bestFit="1" customWidth="1"/>
    <col min="4" max="4" width="9.5546875" style="190" bestFit="1" customWidth="1"/>
    <col min="5" max="6" width="7.88671875" style="190" bestFit="1" customWidth="1"/>
    <col min="7" max="7" width="8.88671875" style="190"/>
    <col min="8" max="9" width="7.88671875" style="190" bestFit="1" customWidth="1"/>
    <col min="10" max="10" width="9.33203125" style="190" bestFit="1" customWidth="1"/>
    <col min="11" max="11" width="9.33203125" bestFit="1" customWidth="1"/>
    <col min="12" max="12" width="10" bestFit="1" customWidth="1"/>
    <col min="16" max="16" width="9.33203125" style="190" bestFit="1" customWidth="1"/>
    <col min="17" max="18" width="9" style="190" bestFit="1" customWidth="1"/>
    <col min="19" max="20" width="9.33203125" style="190" bestFit="1" customWidth="1"/>
    <col min="21" max="21" width="9" style="190" bestFit="1" customWidth="1"/>
    <col min="22" max="16384" width="8.88671875" style="190"/>
  </cols>
  <sheetData>
    <row r="1" spans="1:21" s="197" customFormat="1" ht="15" x14ac:dyDescent="0.3">
      <c r="A1" s="1" t="s">
        <v>2</v>
      </c>
      <c r="B1" s="195"/>
      <c r="C1" s="195"/>
      <c r="D1" s="196"/>
      <c r="E1" s="195"/>
      <c r="F1" s="196"/>
      <c r="K1"/>
      <c r="L1"/>
      <c r="M1"/>
      <c r="N1"/>
      <c r="O1"/>
    </row>
    <row r="2" spans="1:21" s="197" customFormat="1" ht="15" x14ac:dyDescent="0.3">
      <c r="A2" s="1" t="s">
        <v>420</v>
      </c>
      <c r="B2" s="195"/>
      <c r="C2" s="195"/>
      <c r="D2" s="196"/>
      <c r="E2" s="195"/>
      <c r="F2" s="196"/>
      <c r="K2"/>
      <c r="L2"/>
      <c r="M2"/>
      <c r="N2"/>
      <c r="O2"/>
    </row>
    <row r="3" spans="1:21" s="197" customFormat="1" ht="15" x14ac:dyDescent="0.3">
      <c r="A3" s="92" t="s">
        <v>0</v>
      </c>
      <c r="B3" s="198"/>
      <c r="C3" s="198"/>
      <c r="D3" s="199"/>
      <c r="E3" s="198"/>
      <c r="F3" s="199"/>
      <c r="G3" s="299"/>
      <c r="K3"/>
      <c r="L3"/>
      <c r="M3"/>
      <c r="N3"/>
      <c r="O3"/>
    </row>
    <row r="5" spans="1:21" x14ac:dyDescent="0.3">
      <c r="A5" s="193" t="s">
        <v>53</v>
      </c>
      <c r="B5" s="370"/>
      <c r="C5" s="370"/>
      <c r="D5" s="370"/>
      <c r="E5" s="370"/>
      <c r="F5" s="370"/>
      <c r="G5" s="370"/>
    </row>
    <row r="6" spans="1:21" x14ac:dyDescent="0.3">
      <c r="A6" s="371" t="s">
        <v>0</v>
      </c>
      <c r="B6" s="372" t="s">
        <v>335</v>
      </c>
      <c r="C6" s="372" t="s">
        <v>336</v>
      </c>
      <c r="D6" s="373" t="s">
        <v>5</v>
      </c>
      <c r="E6" s="372" t="s">
        <v>337</v>
      </c>
      <c r="F6" s="372" t="s">
        <v>338</v>
      </c>
      <c r="G6" s="373" t="s">
        <v>5</v>
      </c>
    </row>
    <row r="7" spans="1:21" x14ac:dyDescent="0.3">
      <c r="A7" s="374" t="s">
        <v>421</v>
      </c>
      <c r="B7" s="375">
        <v>12513</v>
      </c>
      <c r="C7" s="375">
        <v>11439</v>
      </c>
      <c r="D7" s="376">
        <v>9.4E-2</v>
      </c>
      <c r="E7" s="375">
        <v>58934</v>
      </c>
      <c r="F7" s="375">
        <v>54780</v>
      </c>
      <c r="G7" s="376">
        <v>7.5999999999999998E-2</v>
      </c>
      <c r="I7" s="192"/>
      <c r="J7" s="192"/>
      <c r="R7" s="238"/>
      <c r="U7" s="238"/>
    </row>
    <row r="8" spans="1:21" x14ac:dyDescent="0.3">
      <c r="A8" s="374" t="s">
        <v>422</v>
      </c>
      <c r="B8" s="375">
        <v>19048</v>
      </c>
      <c r="C8" s="375">
        <v>16936</v>
      </c>
      <c r="D8" s="376">
        <v>0.125</v>
      </c>
      <c r="E8" s="375">
        <v>54333</v>
      </c>
      <c r="F8" s="375">
        <v>51631</v>
      </c>
      <c r="G8" s="376">
        <v>5.1999999999999998E-2</v>
      </c>
      <c r="I8" s="192"/>
      <c r="J8" s="192"/>
      <c r="R8" s="238"/>
      <c r="U8" s="238"/>
    </row>
    <row r="9" spans="1:21" x14ac:dyDescent="0.3">
      <c r="A9" s="377" t="s">
        <v>423</v>
      </c>
      <c r="B9" s="375">
        <v>18888</v>
      </c>
      <c r="C9" s="375">
        <v>16906</v>
      </c>
      <c r="D9" s="378">
        <v>0.11700000000000001</v>
      </c>
      <c r="E9" s="375">
        <v>54084</v>
      </c>
      <c r="F9" s="375">
        <v>51465</v>
      </c>
      <c r="G9" s="378">
        <v>5.0999999999999997E-2</v>
      </c>
      <c r="I9" s="192"/>
      <c r="J9" s="192"/>
      <c r="R9" s="238"/>
      <c r="U9" s="238"/>
    </row>
    <row r="10" spans="1:21" x14ac:dyDescent="0.3">
      <c r="A10" s="374" t="s">
        <v>424</v>
      </c>
      <c r="B10" s="375">
        <v>-14077</v>
      </c>
      <c r="C10" s="375">
        <v>-12667</v>
      </c>
      <c r="D10" s="376">
        <v>0.111</v>
      </c>
      <c r="E10" s="375">
        <v>-42517</v>
      </c>
      <c r="F10" s="375">
        <v>-38043</v>
      </c>
      <c r="G10" s="376">
        <v>0.11799999999999999</v>
      </c>
      <c r="I10" s="192"/>
      <c r="J10" s="192"/>
      <c r="R10" s="238"/>
      <c r="U10" s="238"/>
    </row>
    <row r="11" spans="1:21" x14ac:dyDescent="0.3">
      <c r="A11" s="377" t="s">
        <v>425</v>
      </c>
      <c r="B11" s="375">
        <v>-14071</v>
      </c>
      <c r="C11" s="375">
        <v>-12667</v>
      </c>
      <c r="D11" s="378">
        <v>0.111</v>
      </c>
      <c r="E11" s="375">
        <v>-42577</v>
      </c>
      <c r="F11" s="375">
        <v>-38041</v>
      </c>
      <c r="G11" s="378">
        <v>0.11899999999999999</v>
      </c>
      <c r="I11" s="192"/>
      <c r="J11" s="192"/>
      <c r="R11" s="238"/>
      <c r="U11" s="238"/>
    </row>
    <row r="12" spans="1:21" x14ac:dyDescent="0.3">
      <c r="A12" s="377" t="s">
        <v>426</v>
      </c>
      <c r="B12" s="375">
        <v>-852</v>
      </c>
      <c r="C12" s="375">
        <v>-637</v>
      </c>
      <c r="D12" s="378">
        <v>0.33800000000000002</v>
      </c>
      <c r="E12" s="375">
        <v>-2422</v>
      </c>
      <c r="F12" s="375">
        <v>-1834</v>
      </c>
      <c r="G12" s="378">
        <v>0.32100000000000001</v>
      </c>
      <c r="I12" s="192"/>
      <c r="J12" s="192"/>
      <c r="R12" s="238"/>
      <c r="U12" s="238"/>
    </row>
    <row r="13" spans="1:21" x14ac:dyDescent="0.3">
      <c r="A13" s="377" t="s">
        <v>427</v>
      </c>
      <c r="B13" s="379">
        <v>3965</v>
      </c>
      <c r="C13" s="379">
        <v>3602</v>
      </c>
      <c r="D13" s="378">
        <v>0.10100000000000001</v>
      </c>
      <c r="E13" s="379">
        <v>9085</v>
      </c>
      <c r="F13" s="379">
        <v>11590</v>
      </c>
      <c r="G13" s="378">
        <v>-0.216</v>
      </c>
      <c r="I13" s="192"/>
      <c r="J13" s="192"/>
      <c r="R13" s="238"/>
      <c r="U13" s="238"/>
    </row>
    <row r="14" spans="1:21" x14ac:dyDescent="0.3">
      <c r="A14" s="374" t="s">
        <v>428</v>
      </c>
      <c r="B14" s="375">
        <v>726</v>
      </c>
      <c r="C14" s="375">
        <v>698</v>
      </c>
      <c r="D14" s="376">
        <v>0.04</v>
      </c>
      <c r="E14" s="375">
        <v>2148</v>
      </c>
      <c r="F14" s="375">
        <v>1955</v>
      </c>
      <c r="G14" s="376">
        <v>9.9000000000000005E-2</v>
      </c>
      <c r="I14" s="192"/>
      <c r="J14" s="192"/>
      <c r="R14" s="238"/>
      <c r="U14" s="238"/>
    </row>
    <row r="15" spans="1:21" x14ac:dyDescent="0.3">
      <c r="A15" s="374" t="s">
        <v>429</v>
      </c>
      <c r="B15" s="375">
        <v>12</v>
      </c>
      <c r="C15" s="375">
        <v>0</v>
      </c>
      <c r="D15" s="376" t="s">
        <v>6</v>
      </c>
      <c r="E15" s="375">
        <v>3</v>
      </c>
      <c r="F15" s="375">
        <v>13</v>
      </c>
      <c r="G15" s="376">
        <v>-0.76900000000000002</v>
      </c>
      <c r="I15" s="192"/>
      <c r="J15" s="192"/>
      <c r="R15" s="260"/>
      <c r="U15" s="260"/>
    </row>
    <row r="16" spans="1:21" x14ac:dyDescent="0.3">
      <c r="A16" s="377" t="s">
        <v>430</v>
      </c>
      <c r="B16" s="379">
        <v>738</v>
      </c>
      <c r="C16" s="379">
        <v>698</v>
      </c>
      <c r="D16" s="378">
        <v>5.7000000000000002E-2</v>
      </c>
      <c r="E16" s="379">
        <v>2151</v>
      </c>
      <c r="F16" s="379">
        <v>1968</v>
      </c>
      <c r="G16" s="378">
        <v>9.2999999999999999E-2</v>
      </c>
      <c r="I16" s="192"/>
      <c r="J16" s="192"/>
      <c r="R16" s="238"/>
      <c r="U16" s="238"/>
    </row>
    <row r="17" spans="1:21" x14ac:dyDescent="0.3">
      <c r="A17" s="374" t="s">
        <v>431</v>
      </c>
      <c r="B17" s="375">
        <v>-1481</v>
      </c>
      <c r="C17" s="375">
        <v>-1474</v>
      </c>
      <c r="D17" s="376">
        <v>5.0000000000000001E-3</v>
      </c>
      <c r="E17" s="375">
        <v>-4261</v>
      </c>
      <c r="F17" s="375">
        <v>-4252</v>
      </c>
      <c r="G17" s="376">
        <v>2E-3</v>
      </c>
      <c r="I17" s="192"/>
      <c r="J17" s="192"/>
      <c r="R17" s="238"/>
      <c r="U17" s="238"/>
    </row>
    <row r="18" spans="1:21" x14ac:dyDescent="0.3">
      <c r="A18" s="374" t="s">
        <v>432</v>
      </c>
      <c r="B18" s="375">
        <v>-379</v>
      </c>
      <c r="C18" s="375">
        <v>-350</v>
      </c>
      <c r="D18" s="376">
        <v>8.3000000000000004E-2</v>
      </c>
      <c r="E18" s="375">
        <v>-1162</v>
      </c>
      <c r="F18" s="375">
        <v>-1167</v>
      </c>
      <c r="G18" s="376">
        <v>-4.0000000000000001E-3</v>
      </c>
      <c r="I18" s="192"/>
      <c r="J18" s="192"/>
      <c r="R18" s="238"/>
      <c r="U18" s="238"/>
    </row>
    <row r="19" spans="1:21" x14ac:dyDescent="0.3">
      <c r="A19" s="374" t="s">
        <v>433</v>
      </c>
      <c r="B19" s="375">
        <v>-372</v>
      </c>
      <c r="C19" s="375">
        <v>-309</v>
      </c>
      <c r="D19" s="376">
        <v>0.20399999999999999</v>
      </c>
      <c r="E19" s="375">
        <v>-1109</v>
      </c>
      <c r="F19" s="375">
        <v>-885</v>
      </c>
      <c r="G19" s="376">
        <v>0.253</v>
      </c>
      <c r="I19" s="192"/>
      <c r="J19" s="192"/>
      <c r="R19" s="238"/>
      <c r="U19" s="238"/>
    </row>
    <row r="20" spans="1:21" x14ac:dyDescent="0.3">
      <c r="A20" s="374" t="s">
        <v>434</v>
      </c>
      <c r="B20" s="375">
        <v>-149</v>
      </c>
      <c r="C20" s="375">
        <v>-460</v>
      </c>
      <c r="D20" s="376">
        <v>-0.67600000000000005</v>
      </c>
      <c r="E20" s="375">
        <v>-568</v>
      </c>
      <c r="F20" s="375">
        <v>-1504</v>
      </c>
      <c r="G20" s="376">
        <v>-0.622</v>
      </c>
      <c r="I20" s="192"/>
      <c r="J20" s="192"/>
      <c r="R20" s="238"/>
      <c r="U20" s="238"/>
    </row>
    <row r="21" spans="1:21" x14ac:dyDescent="0.3">
      <c r="A21" s="374" t="s">
        <v>435</v>
      </c>
      <c r="B21" s="375">
        <v>-20</v>
      </c>
      <c r="C21" s="375">
        <v>803</v>
      </c>
      <c r="D21" s="376" t="s">
        <v>6</v>
      </c>
      <c r="E21" s="375">
        <v>-57</v>
      </c>
      <c r="F21" s="375">
        <v>668</v>
      </c>
      <c r="G21" s="376" t="s">
        <v>6</v>
      </c>
      <c r="I21" s="192"/>
      <c r="J21" s="192"/>
      <c r="R21" s="238"/>
      <c r="U21" s="238"/>
    </row>
    <row r="22" spans="1:21" x14ac:dyDescent="0.3">
      <c r="A22" s="377" t="s">
        <v>436</v>
      </c>
      <c r="B22" s="379">
        <v>2302</v>
      </c>
      <c r="C22" s="379">
        <v>2510</v>
      </c>
      <c r="D22" s="378">
        <v>-8.3000000000000004E-2</v>
      </c>
      <c r="E22" s="379">
        <v>4079</v>
      </c>
      <c r="F22" s="379">
        <v>6418</v>
      </c>
      <c r="G22" s="378">
        <v>-0.36399999999999999</v>
      </c>
      <c r="I22" s="192"/>
      <c r="J22" s="192"/>
      <c r="R22" s="238"/>
      <c r="U22" s="238"/>
    </row>
    <row r="23" spans="1:21" x14ac:dyDescent="0.3">
      <c r="A23" s="374" t="s">
        <v>437</v>
      </c>
      <c r="B23" s="375">
        <v>78</v>
      </c>
      <c r="C23" s="375">
        <v>141</v>
      </c>
      <c r="D23" s="376">
        <v>-0.44700000000000001</v>
      </c>
      <c r="E23" s="375">
        <v>376</v>
      </c>
      <c r="F23" s="375">
        <v>109</v>
      </c>
      <c r="G23" s="376" t="s">
        <v>6</v>
      </c>
      <c r="I23" s="192"/>
      <c r="J23" s="192"/>
      <c r="R23" s="260"/>
      <c r="U23" s="260"/>
    </row>
    <row r="24" spans="1:21" x14ac:dyDescent="0.3">
      <c r="A24" s="374" t="s">
        <v>23</v>
      </c>
      <c r="B24" s="375">
        <v>-151</v>
      </c>
      <c r="C24" s="375">
        <v>-222</v>
      </c>
      <c r="D24" s="376">
        <v>-0.32</v>
      </c>
      <c r="E24" s="375">
        <v>-434</v>
      </c>
      <c r="F24" s="375">
        <v>-715</v>
      </c>
      <c r="G24" s="376">
        <v>-0.39300000000000002</v>
      </c>
      <c r="I24" s="192"/>
      <c r="J24" s="192"/>
      <c r="R24" s="238"/>
      <c r="U24" s="238"/>
    </row>
    <row r="25" spans="1:21" x14ac:dyDescent="0.3">
      <c r="A25" s="374" t="s">
        <v>35</v>
      </c>
      <c r="B25" s="375">
        <v>-92</v>
      </c>
      <c r="C25" s="375">
        <v>-620</v>
      </c>
      <c r="D25" s="376">
        <v>-0.85199999999999998</v>
      </c>
      <c r="E25" s="375">
        <v>-137</v>
      </c>
      <c r="F25" s="375">
        <v>-778</v>
      </c>
      <c r="G25" s="376">
        <v>-0.82399999999999995</v>
      </c>
      <c r="I25" s="192"/>
      <c r="J25" s="192"/>
      <c r="R25" s="238"/>
      <c r="U25" s="238"/>
    </row>
    <row r="26" spans="1:21" x14ac:dyDescent="0.3">
      <c r="A26" s="377" t="s">
        <v>438</v>
      </c>
      <c r="B26" s="379">
        <v>2137</v>
      </c>
      <c r="C26" s="379">
        <v>1809</v>
      </c>
      <c r="D26" s="378">
        <v>0.18099999999999999</v>
      </c>
      <c r="E26" s="379">
        <v>3884</v>
      </c>
      <c r="F26" s="379">
        <v>5034</v>
      </c>
      <c r="G26" s="378">
        <v>-0.22800000000000001</v>
      </c>
      <c r="I26" s="192"/>
      <c r="J26" s="192"/>
      <c r="R26" s="238"/>
      <c r="U26" s="238"/>
    </row>
    <row r="27" spans="1:21" x14ac:dyDescent="0.3">
      <c r="A27" s="374" t="s">
        <v>439</v>
      </c>
      <c r="B27" s="375">
        <v>-356</v>
      </c>
      <c r="C27" s="375">
        <v>-316</v>
      </c>
      <c r="D27" s="376">
        <v>0.127</v>
      </c>
      <c r="E27" s="375">
        <v>-704</v>
      </c>
      <c r="F27" s="375">
        <v>-919</v>
      </c>
      <c r="G27" s="376">
        <v>-0.23400000000000001</v>
      </c>
      <c r="I27" s="192"/>
      <c r="J27" s="192"/>
      <c r="R27" s="238"/>
      <c r="U27" s="238"/>
    </row>
    <row r="28" spans="1:21" x14ac:dyDescent="0.3">
      <c r="A28" s="377" t="s">
        <v>440</v>
      </c>
      <c r="B28" s="379">
        <v>1781</v>
      </c>
      <c r="C28" s="379">
        <v>1493</v>
      </c>
      <c r="D28" s="378">
        <v>0.193</v>
      </c>
      <c r="E28" s="379">
        <v>3180</v>
      </c>
      <c r="F28" s="379">
        <v>4115</v>
      </c>
      <c r="G28" s="378">
        <v>-0.22700000000000001</v>
      </c>
      <c r="I28" s="192"/>
      <c r="J28" s="192"/>
      <c r="R28" s="238"/>
      <c r="U28" s="238"/>
    </row>
    <row r="29" spans="1:21" x14ac:dyDescent="0.3">
      <c r="B29" s="192"/>
      <c r="C29" s="192"/>
      <c r="E29" s="192"/>
      <c r="F29" s="192"/>
    </row>
    <row r="30" spans="1:21" x14ac:dyDescent="0.3">
      <c r="B30" s="192"/>
      <c r="C30" s="192"/>
      <c r="E30" s="192"/>
      <c r="F30" s="192"/>
    </row>
    <row r="31" spans="1:21" x14ac:dyDescent="0.3">
      <c r="A31" s="193" t="s">
        <v>69</v>
      </c>
      <c r="B31" s="370"/>
      <c r="C31" s="370"/>
      <c r="D31" s="370"/>
      <c r="E31" s="370"/>
      <c r="F31" s="370"/>
      <c r="G31" s="370"/>
    </row>
    <row r="32" spans="1:21" x14ac:dyDescent="0.3">
      <c r="A32" s="371" t="s">
        <v>0</v>
      </c>
      <c r="B32" s="372" t="s">
        <v>335</v>
      </c>
      <c r="C32" s="372" t="s">
        <v>336</v>
      </c>
      <c r="D32" s="373" t="s">
        <v>5</v>
      </c>
      <c r="E32" s="372" t="s">
        <v>337</v>
      </c>
      <c r="F32" s="372" t="s">
        <v>338</v>
      </c>
      <c r="G32" s="373" t="s">
        <v>5</v>
      </c>
    </row>
    <row r="33" spans="1:21" x14ac:dyDescent="0.3">
      <c r="A33" s="374" t="s">
        <v>441</v>
      </c>
      <c r="B33" s="375">
        <v>18037</v>
      </c>
      <c r="C33" s="375">
        <v>17309</v>
      </c>
      <c r="D33" s="376">
        <v>4.2000000000000003E-2</v>
      </c>
      <c r="E33" s="375">
        <v>50403</v>
      </c>
      <c r="F33" s="375">
        <v>51696</v>
      </c>
      <c r="G33" s="376">
        <v>-2.5000000000000001E-2</v>
      </c>
      <c r="J33" s="192"/>
      <c r="P33" s="237"/>
      <c r="Q33" s="237"/>
      <c r="R33" s="260"/>
      <c r="S33" s="380"/>
      <c r="T33" s="380"/>
      <c r="U33" s="260"/>
    </row>
    <row r="34" spans="1:21" x14ac:dyDescent="0.3">
      <c r="A34" s="374" t="s">
        <v>442</v>
      </c>
      <c r="B34" s="375">
        <v>-38</v>
      </c>
      <c r="C34" s="375">
        <v>-100</v>
      </c>
      <c r="D34" s="376">
        <v>-0.62</v>
      </c>
      <c r="E34" s="375">
        <v>-160</v>
      </c>
      <c r="F34" s="375">
        <v>-627</v>
      </c>
      <c r="G34" s="376">
        <v>-0.745</v>
      </c>
      <c r="J34" s="192"/>
      <c r="P34" s="237"/>
      <c r="Q34" s="237"/>
      <c r="R34" s="260"/>
      <c r="S34" s="380"/>
      <c r="T34" s="380"/>
      <c r="U34" s="260"/>
    </row>
    <row r="35" spans="1:21" x14ac:dyDescent="0.3">
      <c r="A35" s="374" t="s">
        <v>443</v>
      </c>
      <c r="B35" s="375">
        <v>-13784</v>
      </c>
      <c r="C35" s="375">
        <v>-11355</v>
      </c>
      <c r="D35" s="376">
        <v>0.214</v>
      </c>
      <c r="E35" s="375">
        <v>-39930</v>
      </c>
      <c r="F35" s="375">
        <v>-33774</v>
      </c>
      <c r="G35" s="376">
        <v>0.182</v>
      </c>
      <c r="J35" s="192"/>
      <c r="P35" s="237"/>
      <c r="Q35" s="237"/>
      <c r="R35" s="260"/>
      <c r="S35" s="380"/>
      <c r="T35" s="380"/>
      <c r="U35" s="260"/>
    </row>
    <row r="36" spans="1:21" x14ac:dyDescent="0.3">
      <c r="A36" s="374" t="s">
        <v>444</v>
      </c>
      <c r="B36" s="375">
        <v>-493</v>
      </c>
      <c r="C36" s="375">
        <v>-329</v>
      </c>
      <c r="D36" s="376">
        <v>0.503</v>
      </c>
      <c r="E36" s="375">
        <v>-1465</v>
      </c>
      <c r="F36" s="375">
        <v>-1346</v>
      </c>
      <c r="G36" s="376">
        <v>8.8999999999999996E-2</v>
      </c>
      <c r="J36" s="192"/>
      <c r="P36" s="237"/>
      <c r="Q36" s="237"/>
      <c r="R36" s="260"/>
      <c r="S36" s="380"/>
      <c r="T36" s="380"/>
      <c r="U36" s="260"/>
    </row>
    <row r="37" spans="1:21" x14ac:dyDescent="0.3">
      <c r="A37" s="374" t="s">
        <v>107</v>
      </c>
      <c r="B37" s="375">
        <v>-1440</v>
      </c>
      <c r="C37" s="375">
        <v>-1757</v>
      </c>
      <c r="D37" s="376">
        <v>-0.18</v>
      </c>
      <c r="E37" s="375">
        <v>-4803</v>
      </c>
      <c r="F37" s="375">
        <v>-6580</v>
      </c>
      <c r="G37" s="376">
        <v>-0.27</v>
      </c>
      <c r="J37" s="192"/>
      <c r="P37" s="237"/>
      <c r="Q37" s="237"/>
      <c r="R37" s="260"/>
      <c r="S37" s="380"/>
      <c r="T37" s="380"/>
      <c r="U37" s="260"/>
    </row>
    <row r="38" spans="1:21" x14ac:dyDescent="0.3">
      <c r="A38" s="374" t="s">
        <v>36</v>
      </c>
      <c r="B38" s="375">
        <v>502</v>
      </c>
      <c r="C38" s="375">
        <v>687</v>
      </c>
      <c r="D38" s="376">
        <v>-0.26900000000000002</v>
      </c>
      <c r="E38" s="375">
        <v>1870</v>
      </c>
      <c r="F38" s="375">
        <v>1976</v>
      </c>
      <c r="G38" s="376">
        <v>-5.3999999999999999E-2</v>
      </c>
      <c r="J38" s="192"/>
      <c r="P38" s="237"/>
      <c r="Q38" s="237"/>
      <c r="R38" s="260"/>
      <c r="S38" s="380"/>
      <c r="T38" s="380"/>
      <c r="U38" s="260"/>
    </row>
    <row r="39" spans="1:21" x14ac:dyDescent="0.3">
      <c r="A39" s="374" t="s">
        <v>445</v>
      </c>
      <c r="B39" s="375">
        <v>-574</v>
      </c>
      <c r="C39" s="375">
        <v>-546</v>
      </c>
      <c r="D39" s="376">
        <v>5.0999999999999997E-2</v>
      </c>
      <c r="E39" s="375">
        <v>-1839</v>
      </c>
      <c r="F39" s="375">
        <v>-1804</v>
      </c>
      <c r="G39" s="376">
        <v>1.9E-2</v>
      </c>
      <c r="J39" s="192"/>
      <c r="P39" s="237"/>
      <c r="Q39" s="237"/>
      <c r="R39" s="260"/>
      <c r="S39" s="380"/>
      <c r="T39" s="380"/>
      <c r="U39" s="260"/>
    </row>
    <row r="40" spans="1:21" x14ac:dyDescent="0.3">
      <c r="A40" s="374" t="s">
        <v>446</v>
      </c>
      <c r="B40" s="375">
        <v>-683</v>
      </c>
      <c r="C40" s="375">
        <v>-300</v>
      </c>
      <c r="D40" s="376" t="s">
        <v>6</v>
      </c>
      <c r="E40" s="375">
        <v>-1523</v>
      </c>
      <c r="F40" s="375">
        <v>-1430</v>
      </c>
      <c r="G40" s="376">
        <v>6.5000000000000002E-2</v>
      </c>
      <c r="J40" s="192"/>
      <c r="P40" s="237"/>
      <c r="Q40" s="237"/>
      <c r="R40" s="260"/>
      <c r="S40" s="380"/>
      <c r="T40" s="380"/>
      <c r="U40" s="260"/>
    </row>
    <row r="41" spans="1:21" x14ac:dyDescent="0.3">
      <c r="A41" s="377" t="s">
        <v>101</v>
      </c>
      <c r="B41" s="379">
        <v>1527</v>
      </c>
      <c r="C41" s="379">
        <v>3609</v>
      </c>
      <c r="D41" s="378">
        <v>-0.57699999999999996</v>
      </c>
      <c r="E41" s="379">
        <v>2553</v>
      </c>
      <c r="F41" s="379">
        <v>8111</v>
      </c>
      <c r="G41" s="378">
        <v>-0.68500000000000005</v>
      </c>
      <c r="J41" s="192"/>
      <c r="P41" s="237"/>
      <c r="Q41" s="237"/>
      <c r="R41" s="260"/>
      <c r="S41" s="380"/>
      <c r="T41" s="380"/>
      <c r="U41" s="260"/>
    </row>
    <row r="42" spans="1:21" x14ac:dyDescent="0.3">
      <c r="A42" s="374" t="s">
        <v>447</v>
      </c>
      <c r="B42" s="375">
        <v>-42</v>
      </c>
      <c r="C42" s="375">
        <v>-38</v>
      </c>
      <c r="D42" s="376">
        <v>0.105</v>
      </c>
      <c r="E42" s="375">
        <v>-209</v>
      </c>
      <c r="F42" s="375">
        <v>-210</v>
      </c>
      <c r="G42" s="376">
        <v>-5.0000000000000001E-3</v>
      </c>
      <c r="J42" s="192"/>
      <c r="P42" s="237"/>
      <c r="Q42" s="237"/>
      <c r="R42" s="260"/>
      <c r="S42" s="380"/>
      <c r="T42" s="380"/>
      <c r="U42" s="260"/>
    </row>
    <row r="43" spans="1:21" x14ac:dyDescent="0.3">
      <c r="A43" s="374" t="s">
        <v>448</v>
      </c>
      <c r="B43" s="375">
        <v>1301</v>
      </c>
      <c r="C43" s="375">
        <v>2985</v>
      </c>
      <c r="D43" s="376">
        <v>-0.56399999999999995</v>
      </c>
      <c r="E43" s="375">
        <v>1925</v>
      </c>
      <c r="F43" s="375">
        <v>2682</v>
      </c>
      <c r="G43" s="376">
        <v>-0.28199999999999997</v>
      </c>
      <c r="J43" s="192"/>
      <c r="P43" s="237"/>
      <c r="Q43" s="237"/>
      <c r="R43" s="260"/>
      <c r="S43" s="380"/>
      <c r="T43" s="380"/>
      <c r="U43" s="260"/>
    </row>
    <row r="44" spans="1:21" x14ac:dyDescent="0.3">
      <c r="A44" s="377" t="s">
        <v>547</v>
      </c>
      <c r="B44" s="379">
        <v>1259</v>
      </c>
      <c r="C44" s="379">
        <v>2947</v>
      </c>
      <c r="D44" s="378">
        <v>-0.57299999999999995</v>
      </c>
      <c r="E44" s="379">
        <v>1716</v>
      </c>
      <c r="F44" s="379">
        <v>2472</v>
      </c>
      <c r="G44" s="378">
        <v>-0.30599999999999999</v>
      </c>
      <c r="J44" s="192"/>
      <c r="P44" s="237"/>
      <c r="Q44" s="237"/>
      <c r="R44" s="260"/>
      <c r="S44" s="380"/>
      <c r="T44" s="380"/>
      <c r="U44" s="260"/>
    </row>
    <row r="45" spans="1:21" x14ac:dyDescent="0.3">
      <c r="A45" s="374" t="s">
        <v>449</v>
      </c>
      <c r="B45" s="375">
        <v>-1050</v>
      </c>
      <c r="C45" s="375">
        <v>-825</v>
      </c>
      <c r="D45" s="376">
        <v>0.27300000000000002</v>
      </c>
      <c r="E45" s="375">
        <v>-3147</v>
      </c>
      <c r="F45" s="375">
        <v>-1575</v>
      </c>
      <c r="G45" s="376">
        <v>0.998</v>
      </c>
      <c r="J45" s="192"/>
      <c r="P45" s="237"/>
      <c r="Q45" s="237"/>
      <c r="R45" s="260"/>
      <c r="S45" s="380"/>
      <c r="T45" s="380"/>
      <c r="U45" s="260"/>
    </row>
    <row r="46" spans="1:21" x14ac:dyDescent="0.3">
      <c r="A46" s="374" t="s">
        <v>110</v>
      </c>
      <c r="B46" s="375">
        <v>0</v>
      </c>
      <c r="C46" s="375">
        <v>-161</v>
      </c>
      <c r="D46" s="376" t="s">
        <v>6</v>
      </c>
      <c r="E46" s="375">
        <v>0</v>
      </c>
      <c r="F46" s="375">
        <v>-316</v>
      </c>
      <c r="G46" s="376" t="s">
        <v>6</v>
      </c>
      <c r="J46" s="192"/>
      <c r="P46" s="237"/>
      <c r="Q46" s="237"/>
      <c r="R46" s="260"/>
      <c r="S46" s="380"/>
      <c r="T46" s="380"/>
      <c r="U46" s="260"/>
    </row>
    <row r="47" spans="1:21" x14ac:dyDescent="0.3">
      <c r="A47" s="374" t="s">
        <v>180</v>
      </c>
      <c r="B47" s="375">
        <v>-325</v>
      </c>
      <c r="C47" s="375">
        <v>-2000</v>
      </c>
      <c r="D47" s="376">
        <v>-0.83799999999999997</v>
      </c>
      <c r="E47" s="375">
        <v>-700</v>
      </c>
      <c r="F47" s="375">
        <v>-400</v>
      </c>
      <c r="G47" s="376">
        <v>0.75</v>
      </c>
      <c r="J47" s="192"/>
      <c r="P47" s="237"/>
      <c r="Q47" s="237"/>
      <c r="R47" s="260"/>
      <c r="S47" s="380"/>
      <c r="T47" s="380"/>
      <c r="U47" s="260"/>
    </row>
    <row r="48" spans="1:21" x14ac:dyDescent="0.3">
      <c r="A48" s="374" t="s">
        <v>450</v>
      </c>
      <c r="B48" s="375">
        <v>-39</v>
      </c>
      <c r="C48" s="375">
        <v>-148</v>
      </c>
      <c r="D48" s="376">
        <v>-0.73599999999999999</v>
      </c>
      <c r="E48" s="375">
        <v>-100</v>
      </c>
      <c r="F48" s="375">
        <v>-408</v>
      </c>
      <c r="G48" s="376">
        <v>-0.755</v>
      </c>
      <c r="J48" s="192"/>
      <c r="P48" s="237"/>
      <c r="Q48" s="237"/>
      <c r="R48" s="260"/>
      <c r="S48" s="380"/>
      <c r="T48" s="380"/>
      <c r="U48" s="260"/>
    </row>
    <row r="49" spans="1:22" x14ac:dyDescent="0.3">
      <c r="A49" s="374" t="s">
        <v>103</v>
      </c>
      <c r="B49" s="375">
        <v>-172</v>
      </c>
      <c r="C49" s="375">
        <v>-132</v>
      </c>
      <c r="D49" s="376">
        <v>0.30299999999999999</v>
      </c>
      <c r="E49" s="375">
        <v>-534</v>
      </c>
      <c r="F49" s="375">
        <v>-335</v>
      </c>
      <c r="G49" s="376">
        <v>0.59399999999999997</v>
      </c>
      <c r="J49" s="192"/>
      <c r="P49" s="237"/>
      <c r="Q49" s="237"/>
      <c r="R49" s="260"/>
      <c r="S49" s="380"/>
      <c r="T49" s="380"/>
      <c r="U49" s="260"/>
    </row>
    <row r="50" spans="1:22" x14ac:dyDescent="0.3">
      <c r="A50" s="377" t="s">
        <v>104</v>
      </c>
      <c r="B50" s="379">
        <v>-1586</v>
      </c>
      <c r="C50" s="379">
        <v>-3266</v>
      </c>
      <c r="D50" s="378">
        <v>-0.51400000000000001</v>
      </c>
      <c r="E50" s="379">
        <v>-4481</v>
      </c>
      <c r="F50" s="379">
        <v>-3034</v>
      </c>
      <c r="G50" s="378">
        <v>0.47699999999999998</v>
      </c>
      <c r="J50" s="192"/>
      <c r="P50" s="237"/>
      <c r="Q50" s="237"/>
      <c r="R50" s="260"/>
      <c r="S50" s="380"/>
      <c r="T50" s="380"/>
      <c r="U50" s="260"/>
    </row>
    <row r="51" spans="1:22" x14ac:dyDescent="0.3">
      <c r="A51" s="374" t="s">
        <v>50</v>
      </c>
      <c r="B51" s="375">
        <v>-70</v>
      </c>
      <c r="C51" s="375">
        <v>23</v>
      </c>
      <c r="D51" s="376" t="s">
        <v>6</v>
      </c>
      <c r="E51" s="375">
        <v>-506</v>
      </c>
      <c r="F51" s="375">
        <v>465</v>
      </c>
      <c r="G51" s="376" t="s">
        <v>6</v>
      </c>
      <c r="J51" s="192"/>
      <c r="P51" s="237"/>
      <c r="Q51" s="237"/>
      <c r="R51" s="260"/>
      <c r="S51" s="380"/>
      <c r="T51" s="380"/>
      <c r="U51" s="260"/>
    </row>
    <row r="52" spans="1:22" x14ac:dyDescent="0.3">
      <c r="A52" s="377" t="s">
        <v>106</v>
      </c>
      <c r="B52" s="379">
        <v>1130</v>
      </c>
      <c r="C52" s="379">
        <v>3313</v>
      </c>
      <c r="D52" s="378">
        <v>-0.65900000000000003</v>
      </c>
      <c r="E52" s="379">
        <v>-718</v>
      </c>
      <c r="F52" s="379">
        <v>8014</v>
      </c>
      <c r="G52" s="378" t="s">
        <v>6</v>
      </c>
      <c r="J52" s="192"/>
      <c r="P52" s="237"/>
      <c r="Q52" s="237"/>
      <c r="R52" s="260"/>
      <c r="S52" s="380"/>
      <c r="T52" s="380"/>
      <c r="U52" s="260"/>
    </row>
    <row r="53" spans="1:22" x14ac:dyDescent="0.3">
      <c r="A53" s="377" t="s">
        <v>111</v>
      </c>
      <c r="B53" s="379">
        <v>23253</v>
      </c>
      <c r="C53" s="379">
        <v>21284</v>
      </c>
      <c r="D53" s="378">
        <v>9.2999999999999999E-2</v>
      </c>
      <c r="E53" s="379">
        <v>25101</v>
      </c>
      <c r="F53" s="379">
        <v>16583</v>
      </c>
      <c r="G53" s="378">
        <v>0.51400000000000001</v>
      </c>
      <c r="J53" s="192"/>
      <c r="P53" s="237"/>
      <c r="Q53" s="237"/>
      <c r="R53" s="260"/>
      <c r="S53" s="380"/>
      <c r="T53" s="380"/>
      <c r="U53" s="260"/>
    </row>
    <row r="54" spans="1:22" x14ac:dyDescent="0.3">
      <c r="A54" s="377" t="s">
        <v>112</v>
      </c>
      <c r="B54" s="379">
        <v>24383</v>
      </c>
      <c r="C54" s="379">
        <v>24597</v>
      </c>
      <c r="D54" s="378">
        <v>-8.9999999999999993E-3</v>
      </c>
      <c r="E54" s="379">
        <v>24383</v>
      </c>
      <c r="F54" s="379">
        <v>24597</v>
      </c>
      <c r="G54" s="378">
        <v>-8.9999999999999993E-3</v>
      </c>
      <c r="J54" s="192"/>
      <c r="P54" s="237"/>
      <c r="Q54" s="237"/>
      <c r="R54" s="260"/>
      <c r="S54" s="380"/>
      <c r="T54" s="380"/>
      <c r="U54" s="260"/>
    </row>
    <row r="55" spans="1:22" x14ac:dyDescent="0.3">
      <c r="A55" s="381"/>
      <c r="B55" s="382"/>
      <c r="C55" s="382"/>
      <c r="D55" s="383"/>
      <c r="E55" s="382"/>
      <c r="F55" s="382"/>
      <c r="G55" s="383"/>
      <c r="J55" s="192"/>
      <c r="P55" s="237"/>
      <c r="Q55" s="237"/>
      <c r="R55" s="260"/>
      <c r="S55" s="380"/>
      <c r="T55" s="380"/>
      <c r="U55" s="260"/>
    </row>
    <row r="56" spans="1:22" x14ac:dyDescent="0.3">
      <c r="B56" s="192"/>
      <c r="C56" s="192"/>
      <c r="E56" s="192"/>
      <c r="F56" s="192"/>
    </row>
    <row r="57" spans="1:22" x14ac:dyDescent="0.3">
      <c r="A57" s="193" t="s">
        <v>86</v>
      </c>
      <c r="B57" s="370"/>
      <c r="C57" s="370"/>
      <c r="D57" s="370"/>
      <c r="E57" s="370"/>
      <c r="F57" s="370"/>
    </row>
    <row r="58" spans="1:22" x14ac:dyDescent="0.3">
      <c r="A58" s="371" t="s">
        <v>0</v>
      </c>
      <c r="B58" s="384" t="s">
        <v>332</v>
      </c>
      <c r="C58" s="384" t="s">
        <v>317</v>
      </c>
      <c r="D58" s="385" t="s">
        <v>5</v>
      </c>
      <c r="E58" s="384" t="s">
        <v>299</v>
      </c>
      <c r="F58" s="385" t="s">
        <v>5</v>
      </c>
    </row>
    <row r="59" spans="1:22" x14ac:dyDescent="0.3">
      <c r="A59" s="377" t="s">
        <v>414</v>
      </c>
      <c r="B59" s="379">
        <v>85514</v>
      </c>
      <c r="C59" s="379">
        <v>91711</v>
      </c>
      <c r="D59" s="378">
        <v>-6.8000000000000005E-2</v>
      </c>
      <c r="E59" s="379">
        <v>81408</v>
      </c>
      <c r="F59" s="378">
        <v>0.05</v>
      </c>
      <c r="H59" s="386"/>
      <c r="I59" s="387"/>
      <c r="J59" s="386"/>
      <c r="K59" s="386"/>
      <c r="P59" s="245"/>
      <c r="Q59" s="192"/>
      <c r="R59" s="245"/>
      <c r="T59" s="192"/>
      <c r="V59" s="192"/>
    </row>
    <row r="60" spans="1:22" x14ac:dyDescent="0.3">
      <c r="A60" s="374" t="s">
        <v>184</v>
      </c>
      <c r="B60" s="375">
        <v>24383</v>
      </c>
      <c r="C60" s="375">
        <v>23253</v>
      </c>
      <c r="D60" s="376">
        <v>4.9000000000000002E-2</v>
      </c>
      <c r="E60" s="375">
        <v>25101</v>
      </c>
      <c r="F60" s="376">
        <v>-2.9000000000000001E-2</v>
      </c>
      <c r="H60" s="386"/>
      <c r="I60" s="388"/>
      <c r="J60" s="386"/>
      <c r="K60" s="386"/>
      <c r="P60" s="245"/>
      <c r="Q60" s="192"/>
      <c r="R60" s="245"/>
      <c r="T60" s="192"/>
      <c r="V60" s="192"/>
    </row>
    <row r="61" spans="1:22" x14ac:dyDescent="0.3">
      <c r="A61" s="374" t="s">
        <v>451</v>
      </c>
      <c r="B61" s="375">
        <v>32272</v>
      </c>
      <c r="C61" s="375">
        <v>38005</v>
      </c>
      <c r="D61" s="376">
        <v>-0.151</v>
      </c>
      <c r="E61" s="375">
        <v>25393</v>
      </c>
      <c r="F61" s="376">
        <v>0.27100000000000002</v>
      </c>
      <c r="H61" s="386"/>
      <c r="I61" s="388"/>
      <c r="J61" s="386"/>
      <c r="K61" s="386"/>
      <c r="P61" s="245"/>
      <c r="Q61" s="192"/>
      <c r="R61" s="245"/>
      <c r="T61" s="192"/>
      <c r="V61" s="192"/>
    </row>
    <row r="62" spans="1:22" x14ac:dyDescent="0.3">
      <c r="A62" s="374" t="s">
        <v>186</v>
      </c>
      <c r="B62" s="375">
        <v>13080</v>
      </c>
      <c r="C62" s="375">
        <v>13155</v>
      </c>
      <c r="D62" s="376">
        <v>-6.0000000000000001E-3</v>
      </c>
      <c r="E62" s="375">
        <v>13138</v>
      </c>
      <c r="F62" s="376">
        <v>-4.0000000000000001E-3</v>
      </c>
      <c r="H62" s="386"/>
      <c r="I62" s="388"/>
      <c r="J62" s="386"/>
      <c r="K62" s="386"/>
      <c r="P62" s="245"/>
      <c r="Q62" s="192"/>
      <c r="R62" s="245"/>
      <c r="T62" s="192"/>
      <c r="V62" s="192"/>
    </row>
    <row r="63" spans="1:22" x14ac:dyDescent="0.3">
      <c r="A63" s="374" t="s">
        <v>187</v>
      </c>
      <c r="B63" s="375">
        <v>424</v>
      </c>
      <c r="C63" s="375">
        <v>557</v>
      </c>
      <c r="D63" s="376">
        <v>-0.23899999999999999</v>
      </c>
      <c r="E63" s="375">
        <v>853</v>
      </c>
      <c r="F63" s="376">
        <v>-0.503</v>
      </c>
      <c r="H63" s="386"/>
      <c r="I63" s="388"/>
      <c r="J63" s="386"/>
      <c r="K63" s="386"/>
      <c r="P63" s="245"/>
      <c r="Q63" s="192"/>
      <c r="R63" s="245"/>
      <c r="T63" s="192"/>
      <c r="V63" s="192"/>
    </row>
    <row r="64" spans="1:22" x14ac:dyDescent="0.3">
      <c r="A64" s="374" t="s">
        <v>188</v>
      </c>
      <c r="B64" s="375">
        <v>5404</v>
      </c>
      <c r="C64" s="375">
        <v>5465</v>
      </c>
      <c r="D64" s="376">
        <v>-1.0999999999999999E-2</v>
      </c>
      <c r="E64" s="375">
        <v>5518</v>
      </c>
      <c r="F64" s="376">
        <v>-2.1000000000000001E-2</v>
      </c>
      <c r="H64" s="386"/>
      <c r="I64" s="388"/>
      <c r="J64" s="386"/>
      <c r="K64" s="386"/>
      <c r="P64" s="245"/>
      <c r="Q64" s="192"/>
      <c r="R64" s="245"/>
      <c r="T64" s="192"/>
      <c r="V64" s="192"/>
    </row>
    <row r="65" spans="1:22" x14ac:dyDescent="0.3">
      <c r="A65" s="374" t="s">
        <v>189</v>
      </c>
      <c r="B65" s="375">
        <v>343</v>
      </c>
      <c r="C65" s="375">
        <v>336</v>
      </c>
      <c r="D65" s="376">
        <v>2.1000000000000001E-2</v>
      </c>
      <c r="E65" s="375">
        <v>297</v>
      </c>
      <c r="F65" s="376">
        <v>0.155</v>
      </c>
      <c r="H65" s="386"/>
      <c r="I65" s="388"/>
      <c r="J65" s="386"/>
      <c r="K65" s="386"/>
      <c r="P65" s="245"/>
      <c r="Q65" s="192"/>
      <c r="R65" s="245"/>
      <c r="T65" s="192"/>
      <c r="V65" s="192"/>
    </row>
    <row r="66" spans="1:22" x14ac:dyDescent="0.3">
      <c r="A66" s="374" t="s">
        <v>190</v>
      </c>
      <c r="B66" s="375">
        <v>1441</v>
      </c>
      <c r="C66" s="375">
        <v>1666</v>
      </c>
      <c r="D66" s="376">
        <v>-0.13500000000000001</v>
      </c>
      <c r="E66" s="375">
        <v>1339</v>
      </c>
      <c r="F66" s="376">
        <v>7.5999999999999998E-2</v>
      </c>
      <c r="H66" s="386"/>
      <c r="I66" s="388"/>
      <c r="J66" s="386"/>
      <c r="K66" s="386"/>
      <c r="P66" s="245"/>
      <c r="Q66" s="192"/>
      <c r="R66" s="245"/>
      <c r="T66" s="192"/>
      <c r="V66" s="192"/>
    </row>
    <row r="67" spans="1:22" x14ac:dyDescent="0.3">
      <c r="A67" s="374" t="s">
        <v>452</v>
      </c>
      <c r="B67" s="375">
        <v>8167</v>
      </c>
      <c r="C67" s="375">
        <v>9274</v>
      </c>
      <c r="D67" s="376">
        <v>-0.11899999999999999</v>
      </c>
      <c r="E67" s="375">
        <v>9769</v>
      </c>
      <c r="F67" s="376">
        <v>-0.16400000000000001</v>
      </c>
      <c r="H67" s="386"/>
      <c r="I67" s="388"/>
      <c r="J67" s="386"/>
      <c r="K67" s="386"/>
      <c r="P67" s="245"/>
      <c r="Q67" s="192"/>
      <c r="R67" s="245"/>
      <c r="T67" s="192"/>
      <c r="V67" s="192"/>
    </row>
    <row r="68" spans="1:22" x14ac:dyDescent="0.3">
      <c r="A68" s="374" t="s">
        <v>453</v>
      </c>
      <c r="B68" s="389">
        <v>7149</v>
      </c>
      <c r="C68" s="389">
        <v>8240</v>
      </c>
      <c r="D68" s="376">
        <v>-0.13200000000000001</v>
      </c>
      <c r="E68" s="389">
        <v>8689</v>
      </c>
      <c r="F68" s="376">
        <v>-0.17699999999999999</v>
      </c>
      <c r="H68" s="386"/>
      <c r="I68" s="390"/>
      <c r="J68" s="386"/>
      <c r="K68" s="386"/>
      <c r="P68" s="245"/>
      <c r="Q68" s="192"/>
      <c r="R68" s="245"/>
      <c r="T68" s="192"/>
      <c r="V68" s="192"/>
    </row>
    <row r="69" spans="1:22" x14ac:dyDescent="0.3">
      <c r="A69" s="377" t="s">
        <v>417</v>
      </c>
      <c r="B69" s="379">
        <v>53736</v>
      </c>
      <c r="C69" s="379">
        <v>60174</v>
      </c>
      <c r="D69" s="378">
        <v>-0.107</v>
      </c>
      <c r="E69" s="379">
        <v>49344</v>
      </c>
      <c r="F69" s="378">
        <v>8.8999999999999996E-2</v>
      </c>
      <c r="H69" s="386"/>
      <c r="I69" s="387"/>
      <c r="J69" s="386"/>
      <c r="K69" s="386"/>
      <c r="P69" s="245"/>
      <c r="Q69" s="192"/>
      <c r="R69" s="245"/>
      <c r="T69" s="192"/>
      <c r="V69" s="192"/>
    </row>
    <row r="70" spans="1:22" x14ac:dyDescent="0.3">
      <c r="A70" s="374" t="s">
        <v>192</v>
      </c>
      <c r="B70" s="375">
        <v>4895</v>
      </c>
      <c r="C70" s="375">
        <v>5118</v>
      </c>
      <c r="D70" s="376">
        <v>-4.3999999999999997E-2</v>
      </c>
      <c r="E70" s="375">
        <v>5299</v>
      </c>
      <c r="F70" s="376">
        <v>-7.5999999999999998E-2</v>
      </c>
      <c r="H70" s="386"/>
      <c r="I70" s="388"/>
      <c r="J70" s="386"/>
      <c r="K70" s="386"/>
      <c r="P70" s="245"/>
      <c r="Q70" s="192"/>
      <c r="R70" s="245"/>
      <c r="T70" s="192"/>
      <c r="V70" s="192"/>
    </row>
    <row r="71" spans="1:22" x14ac:dyDescent="0.3">
      <c r="A71" s="374" t="s">
        <v>193</v>
      </c>
      <c r="B71" s="375">
        <v>287</v>
      </c>
      <c r="C71" s="375">
        <v>292</v>
      </c>
      <c r="D71" s="376">
        <v>-1.7000000000000001E-2</v>
      </c>
      <c r="E71" s="375">
        <v>312</v>
      </c>
      <c r="F71" s="376">
        <v>-0.08</v>
      </c>
      <c r="H71" s="386"/>
      <c r="I71" s="388"/>
      <c r="J71" s="386"/>
      <c r="K71" s="386"/>
      <c r="P71" s="245"/>
      <c r="Q71" s="192"/>
      <c r="R71" s="245"/>
      <c r="T71" s="192"/>
      <c r="V71" s="192"/>
    </row>
    <row r="72" spans="1:22" x14ac:dyDescent="0.3">
      <c r="A72" s="374" t="s">
        <v>454</v>
      </c>
      <c r="B72" s="375">
        <v>36390</v>
      </c>
      <c r="C72" s="375">
        <v>43423</v>
      </c>
      <c r="D72" s="376">
        <v>-0.16200000000000001</v>
      </c>
      <c r="E72" s="375">
        <v>30022</v>
      </c>
      <c r="F72" s="376">
        <v>0.21199999999999999</v>
      </c>
      <c r="H72" s="386"/>
      <c r="I72" s="388"/>
      <c r="J72" s="386"/>
      <c r="K72" s="386"/>
      <c r="P72" s="245"/>
      <c r="Q72" s="192"/>
      <c r="R72" s="245"/>
      <c r="T72" s="192"/>
      <c r="V72" s="192"/>
    </row>
    <row r="73" spans="1:22" x14ac:dyDescent="0.3">
      <c r="A73" s="374" t="s">
        <v>194</v>
      </c>
      <c r="B73" s="375">
        <v>12164</v>
      </c>
      <c r="C73" s="375">
        <v>11341</v>
      </c>
      <c r="D73" s="376">
        <v>7.2999999999999995E-2</v>
      </c>
      <c r="E73" s="375">
        <v>13711</v>
      </c>
      <c r="F73" s="376">
        <v>-0.113</v>
      </c>
      <c r="H73" s="386"/>
      <c r="I73" s="388"/>
      <c r="J73" s="386"/>
      <c r="K73" s="386"/>
      <c r="P73" s="245"/>
      <c r="Q73" s="192"/>
      <c r="R73" s="245"/>
      <c r="T73" s="192"/>
      <c r="V73" s="192"/>
    </row>
    <row r="74" spans="1:22" x14ac:dyDescent="0.3">
      <c r="A74" s="377" t="s">
        <v>455</v>
      </c>
      <c r="B74" s="379">
        <v>31778</v>
      </c>
      <c r="C74" s="379">
        <v>31537</v>
      </c>
      <c r="D74" s="378">
        <v>8.0000000000000002E-3</v>
      </c>
      <c r="E74" s="379">
        <v>32064</v>
      </c>
      <c r="F74" s="378">
        <v>-8.9999999999999993E-3</v>
      </c>
      <c r="H74" s="386"/>
      <c r="I74" s="387"/>
      <c r="J74" s="386"/>
      <c r="K74" s="386"/>
      <c r="P74" s="245"/>
      <c r="Q74" s="192"/>
      <c r="R74" s="245"/>
      <c r="T74" s="192"/>
      <c r="V74" s="192"/>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5B48-FE33-4EB4-B0C7-F534F43C3A08}">
  <sheetPr>
    <tabColor rgb="FF7B2038"/>
  </sheetPr>
  <dimension ref="A1:K72"/>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47.77734375" style="190" customWidth="1"/>
    <col min="2" max="3" width="8.77734375" style="237" bestFit="1" customWidth="1"/>
    <col min="4" max="4" width="9.21875" style="238" bestFit="1" customWidth="1"/>
    <col min="5" max="6" width="8.77734375" style="237" bestFit="1" customWidth="1"/>
    <col min="7" max="7" width="8.6640625" style="238" bestFit="1" customWidth="1"/>
    <col min="8" max="8" width="11.5546875" style="237" bestFit="1" customWidth="1"/>
    <col min="9" max="9" width="8.88671875" style="238"/>
    <col min="10" max="10" width="8.88671875" style="190"/>
    <col min="11" max="11" width="8.88671875" style="239"/>
    <col min="12" max="16384" width="8.88671875" style="190"/>
  </cols>
  <sheetData>
    <row r="1" spans="1:11" ht="15" x14ac:dyDescent="0.3">
      <c r="A1" s="1" t="s">
        <v>2</v>
      </c>
    </row>
    <row r="2" spans="1:11" ht="15" x14ac:dyDescent="0.3">
      <c r="A2" s="1" t="s">
        <v>8</v>
      </c>
    </row>
    <row r="3" spans="1:11" ht="15" x14ac:dyDescent="0.35">
      <c r="A3" s="2" t="s">
        <v>0</v>
      </c>
      <c r="B3" s="240"/>
      <c r="C3" s="240"/>
      <c r="D3" s="241"/>
      <c r="E3" s="240"/>
      <c r="F3" s="240"/>
      <c r="G3" s="241"/>
      <c r="H3" s="240"/>
      <c r="I3" s="241"/>
      <c r="J3" s="242"/>
    </row>
    <row r="4" spans="1:11" x14ac:dyDescent="0.3">
      <c r="A4" s="243"/>
      <c r="B4" s="244"/>
      <c r="C4" s="244"/>
      <c r="D4" s="245"/>
      <c r="E4" s="244"/>
      <c r="F4" s="244"/>
      <c r="G4" s="245"/>
      <c r="H4" s="244"/>
      <c r="I4" s="245"/>
      <c r="J4" s="246"/>
    </row>
    <row r="5" spans="1:11" ht="13.8" thickBot="1" x14ac:dyDescent="0.35">
      <c r="A5" s="187" t="s">
        <v>53</v>
      </c>
      <c r="B5" s="187"/>
      <c r="C5" s="187"/>
      <c r="D5" s="187"/>
      <c r="E5" s="187"/>
      <c r="F5" s="187"/>
      <c r="G5" s="187"/>
      <c r="H5" s="244"/>
      <c r="I5" s="245"/>
    </row>
    <row r="6" spans="1:11" ht="13.8" thickBot="1" x14ac:dyDescent="0.35">
      <c r="A6" s="202" t="s">
        <v>0</v>
      </c>
      <c r="B6" s="203" t="s">
        <v>335</v>
      </c>
      <c r="C6" s="203" t="s">
        <v>336</v>
      </c>
      <c r="D6" s="213" t="s">
        <v>5</v>
      </c>
      <c r="E6" s="203" t="s">
        <v>337</v>
      </c>
      <c r="F6" s="203" t="s">
        <v>338</v>
      </c>
      <c r="G6" s="213" t="s">
        <v>5</v>
      </c>
      <c r="H6" s="190"/>
      <c r="I6" s="190"/>
      <c r="K6" s="190"/>
    </row>
    <row r="7" spans="1:11" ht="13.8" thickBot="1" x14ac:dyDescent="0.35">
      <c r="A7" s="205" t="s">
        <v>323</v>
      </c>
      <c r="B7" s="215">
        <v>12885</v>
      </c>
      <c r="C7" s="215">
        <v>14290</v>
      </c>
      <c r="D7" s="216">
        <v>-9.8000000000000004E-2</v>
      </c>
      <c r="E7" s="215">
        <v>33317</v>
      </c>
      <c r="F7" s="215">
        <v>30555</v>
      </c>
      <c r="G7" s="216">
        <v>0.09</v>
      </c>
      <c r="H7" s="196"/>
      <c r="J7" s="238"/>
      <c r="K7" s="196"/>
    </row>
    <row r="8" spans="1:11" ht="13.8" thickBot="1" x14ac:dyDescent="0.35">
      <c r="A8" s="205" t="s">
        <v>324</v>
      </c>
      <c r="B8" s="215">
        <v>605</v>
      </c>
      <c r="C8" s="215">
        <v>1719</v>
      </c>
      <c r="D8" s="216">
        <v>-0.64800000000000002</v>
      </c>
      <c r="E8" s="215">
        <v>605</v>
      </c>
      <c r="F8" s="215">
        <v>4340</v>
      </c>
      <c r="G8" s="216">
        <v>-0.86099999999999999</v>
      </c>
      <c r="H8" s="196"/>
      <c r="J8" s="238"/>
      <c r="K8" s="196"/>
    </row>
    <row r="9" spans="1:11" ht="13.8" thickBot="1" x14ac:dyDescent="0.35">
      <c r="A9" s="206" t="s">
        <v>114</v>
      </c>
      <c r="B9" s="214">
        <v>13490</v>
      </c>
      <c r="C9" s="214">
        <v>16009</v>
      </c>
      <c r="D9" s="213">
        <v>-0.157</v>
      </c>
      <c r="E9" s="214">
        <v>33922</v>
      </c>
      <c r="F9" s="214">
        <v>34895</v>
      </c>
      <c r="G9" s="213">
        <v>-2.8000000000000001E-2</v>
      </c>
      <c r="H9" s="196"/>
      <c r="J9" s="238"/>
      <c r="K9" s="196"/>
    </row>
    <row r="10" spans="1:11" ht="13.8" thickBot="1" x14ac:dyDescent="0.35">
      <c r="A10" s="205" t="s">
        <v>58</v>
      </c>
      <c r="B10" s="215">
        <v>-402</v>
      </c>
      <c r="C10" s="215">
        <v>-401</v>
      </c>
      <c r="D10" s="216">
        <v>2E-3</v>
      </c>
      <c r="E10" s="215">
        <v>-1231</v>
      </c>
      <c r="F10" s="215">
        <v>-1150</v>
      </c>
      <c r="G10" s="216">
        <v>7.0000000000000007E-2</v>
      </c>
      <c r="H10" s="196"/>
      <c r="J10" s="238"/>
      <c r="K10" s="196"/>
    </row>
    <row r="11" spans="1:11" ht="13.8" thickBot="1" x14ac:dyDescent="0.35">
      <c r="A11" s="205" t="s">
        <v>59</v>
      </c>
      <c r="B11" s="215">
        <v>-90</v>
      </c>
      <c r="C11" s="215">
        <v>-46</v>
      </c>
      <c r="D11" s="216">
        <v>0.95699999999999996</v>
      </c>
      <c r="E11" s="215">
        <v>-365</v>
      </c>
      <c r="F11" s="215">
        <v>-137</v>
      </c>
      <c r="G11" s="216" t="s">
        <v>6</v>
      </c>
      <c r="H11" s="196"/>
      <c r="J11" s="238"/>
      <c r="K11" s="196"/>
    </row>
    <row r="12" spans="1:11" ht="13.8" thickBot="1" x14ac:dyDescent="0.35">
      <c r="A12" s="205" t="s">
        <v>60</v>
      </c>
      <c r="B12" s="215">
        <v>-2149</v>
      </c>
      <c r="C12" s="215">
        <v>-2150</v>
      </c>
      <c r="D12" s="298">
        <v>-5.0000000000000001E-4</v>
      </c>
      <c r="E12" s="215">
        <v>-6615</v>
      </c>
      <c r="F12" s="215">
        <v>-6106</v>
      </c>
      <c r="G12" s="216">
        <v>8.3000000000000004E-2</v>
      </c>
      <c r="H12" s="196"/>
      <c r="J12" s="238"/>
      <c r="K12" s="196"/>
    </row>
    <row r="13" spans="1:11" ht="13.8" thickBot="1" x14ac:dyDescent="0.35">
      <c r="A13" s="206" t="s">
        <v>115</v>
      </c>
      <c r="B13" s="214">
        <v>-2641</v>
      </c>
      <c r="C13" s="214">
        <v>-2597</v>
      </c>
      <c r="D13" s="213">
        <v>1.7000000000000001E-2</v>
      </c>
      <c r="E13" s="214">
        <v>-8211</v>
      </c>
      <c r="F13" s="214">
        <v>-7393</v>
      </c>
      <c r="G13" s="213">
        <v>0.111</v>
      </c>
      <c r="H13" s="196"/>
      <c r="J13" s="238"/>
      <c r="K13" s="196"/>
    </row>
    <row r="14" spans="1:11" ht="13.8" thickBot="1" x14ac:dyDescent="0.35">
      <c r="A14" s="206" t="s">
        <v>4</v>
      </c>
      <c r="B14" s="214">
        <v>10849</v>
      </c>
      <c r="C14" s="214">
        <v>13411</v>
      </c>
      <c r="D14" s="213">
        <v>-0.191</v>
      </c>
      <c r="E14" s="214">
        <v>25711</v>
      </c>
      <c r="F14" s="214">
        <v>27502</v>
      </c>
      <c r="G14" s="213">
        <v>-6.5000000000000002E-2</v>
      </c>
      <c r="H14" s="196"/>
      <c r="J14" s="238"/>
      <c r="K14" s="196"/>
    </row>
    <row r="15" spans="1:11" s="284" customFormat="1" ht="13.8" thickBot="1" x14ac:dyDescent="0.35">
      <c r="A15" s="219" t="s">
        <v>313</v>
      </c>
      <c r="B15" s="220">
        <v>0.80400000000000005</v>
      </c>
      <c r="C15" s="220">
        <v>0.83799999999999997</v>
      </c>
      <c r="D15" s="268" t="s">
        <v>350</v>
      </c>
      <c r="E15" s="220">
        <v>0.75800000000000001</v>
      </c>
      <c r="F15" s="220">
        <v>0.78800000000000003</v>
      </c>
      <c r="G15" s="268" t="s">
        <v>351</v>
      </c>
      <c r="H15" s="282"/>
      <c r="I15" s="283"/>
      <c r="J15" s="283"/>
      <c r="K15" s="282"/>
    </row>
    <row r="16" spans="1:11" ht="13.8" thickBot="1" x14ac:dyDescent="0.35">
      <c r="A16" s="206" t="s">
        <v>63</v>
      </c>
      <c r="B16" s="214">
        <v>7596</v>
      </c>
      <c r="C16" s="214">
        <v>10317</v>
      </c>
      <c r="D16" s="213">
        <v>-0.26400000000000001</v>
      </c>
      <c r="E16" s="214">
        <v>15653</v>
      </c>
      <c r="F16" s="214">
        <v>17879</v>
      </c>
      <c r="G16" s="213">
        <v>-0.125</v>
      </c>
      <c r="H16" s="196"/>
      <c r="J16" s="238"/>
      <c r="K16" s="196"/>
    </row>
    <row r="17" spans="1:11" ht="13.8" thickBot="1" x14ac:dyDescent="0.35">
      <c r="A17" s="205" t="s">
        <v>65</v>
      </c>
      <c r="B17" s="215">
        <v>-5303</v>
      </c>
      <c r="C17" s="215">
        <v>-5967</v>
      </c>
      <c r="D17" s="216">
        <v>-0.111</v>
      </c>
      <c r="E17" s="215">
        <v>-16796</v>
      </c>
      <c r="F17" s="215">
        <v>-16913</v>
      </c>
      <c r="G17" s="216">
        <v>-7.0000000000000001E-3</v>
      </c>
      <c r="H17" s="196"/>
      <c r="J17" s="238"/>
      <c r="K17" s="196"/>
    </row>
    <row r="18" spans="1:11" ht="13.8" thickBot="1" x14ac:dyDescent="0.35">
      <c r="A18" s="205" t="s">
        <v>35</v>
      </c>
      <c r="B18" s="215">
        <v>2044</v>
      </c>
      <c r="C18" s="215">
        <v>-10017</v>
      </c>
      <c r="D18" s="216" t="s">
        <v>6</v>
      </c>
      <c r="E18" s="215">
        <v>712</v>
      </c>
      <c r="F18" s="215">
        <v>-10017</v>
      </c>
      <c r="G18" s="216" t="s">
        <v>6</v>
      </c>
      <c r="H18" s="196"/>
      <c r="J18" s="238"/>
      <c r="K18" s="196"/>
    </row>
    <row r="19" spans="1:11" ht="13.8" thickBot="1" x14ac:dyDescent="0.35">
      <c r="A19" s="205" t="s">
        <v>116</v>
      </c>
      <c r="B19" s="215">
        <v>4</v>
      </c>
      <c r="C19" s="215">
        <v>-122</v>
      </c>
      <c r="D19" s="216" t="s">
        <v>6</v>
      </c>
      <c r="E19" s="215">
        <v>343</v>
      </c>
      <c r="F19" s="215">
        <v>-1171</v>
      </c>
      <c r="G19" s="216" t="s">
        <v>6</v>
      </c>
      <c r="H19" s="196"/>
      <c r="J19" s="238"/>
      <c r="K19" s="196"/>
    </row>
    <row r="20" spans="1:11" ht="13.8" thickBot="1" x14ac:dyDescent="0.35">
      <c r="A20" s="206" t="s">
        <v>303</v>
      </c>
      <c r="B20" s="214">
        <v>4341</v>
      </c>
      <c r="C20" s="214">
        <v>-5789</v>
      </c>
      <c r="D20" s="213" t="s">
        <v>6</v>
      </c>
      <c r="E20" s="214">
        <v>-88</v>
      </c>
      <c r="F20" s="214">
        <v>-10222</v>
      </c>
      <c r="G20" s="213">
        <v>-0.99099999999999999</v>
      </c>
      <c r="H20" s="196"/>
      <c r="J20" s="238"/>
      <c r="K20" s="196"/>
    </row>
    <row r="21" spans="1:11" ht="13.8" thickBot="1" x14ac:dyDescent="0.35">
      <c r="A21" s="206" t="s">
        <v>304</v>
      </c>
      <c r="B21" s="214">
        <v>4341</v>
      </c>
      <c r="C21" s="214">
        <v>-5789</v>
      </c>
      <c r="D21" s="213" t="s">
        <v>6</v>
      </c>
      <c r="E21" s="214">
        <v>-88</v>
      </c>
      <c r="F21" s="214">
        <v>-10222</v>
      </c>
      <c r="G21" s="213">
        <v>-0.99099999999999999</v>
      </c>
      <c r="H21" s="196"/>
      <c r="J21" s="238"/>
      <c r="K21" s="196"/>
    </row>
    <row r="22" spans="1:11" ht="13.8" thickBot="1" x14ac:dyDescent="0.35">
      <c r="A22" s="219" t="s">
        <v>117</v>
      </c>
      <c r="B22" s="247"/>
      <c r="C22" s="247"/>
      <c r="D22" s="248"/>
      <c r="E22" s="247"/>
      <c r="F22" s="247"/>
      <c r="G22" s="248"/>
      <c r="H22" s="196"/>
      <c r="I22" s="190"/>
      <c r="K22" s="196"/>
    </row>
    <row r="23" spans="1:11" ht="13.8" thickBot="1" x14ac:dyDescent="0.35">
      <c r="A23" s="202" t="s">
        <v>118</v>
      </c>
      <c r="B23" s="215">
        <v>4341</v>
      </c>
      <c r="C23" s="215">
        <v>-5789</v>
      </c>
      <c r="D23" s="216" t="s">
        <v>6</v>
      </c>
      <c r="E23" s="215">
        <v>-81</v>
      </c>
      <c r="F23" s="215">
        <v>-9468</v>
      </c>
      <c r="G23" s="216">
        <v>-0.99099999999999999</v>
      </c>
      <c r="H23" s="196"/>
      <c r="J23" s="238"/>
      <c r="K23" s="196"/>
    </row>
    <row r="24" spans="1:11" ht="13.8" thickBot="1" x14ac:dyDescent="0.35">
      <c r="A24" s="202" t="s">
        <v>40</v>
      </c>
      <c r="B24" s="215">
        <v>0</v>
      </c>
      <c r="C24" s="215">
        <v>0</v>
      </c>
      <c r="D24" s="216" t="s">
        <v>6</v>
      </c>
      <c r="E24" s="215">
        <v>-7</v>
      </c>
      <c r="F24" s="215">
        <v>-754</v>
      </c>
      <c r="G24" s="216">
        <v>-0.99099999999999999</v>
      </c>
      <c r="H24" s="196"/>
      <c r="J24" s="238"/>
      <c r="K24" s="196"/>
    </row>
    <row r="25" spans="1:11" x14ac:dyDescent="0.3">
      <c r="B25" s="190"/>
      <c r="C25" s="190"/>
      <c r="D25" s="190"/>
      <c r="E25" s="190"/>
      <c r="F25" s="190"/>
      <c r="G25" s="190"/>
      <c r="H25" s="190"/>
      <c r="I25" s="190"/>
      <c r="K25" s="190"/>
    </row>
    <row r="26" spans="1:11" x14ac:dyDescent="0.3">
      <c r="B26" s="190"/>
      <c r="C26" s="190"/>
      <c r="D26" s="190"/>
      <c r="E26" s="190"/>
      <c r="F26" s="190"/>
      <c r="G26" s="190"/>
      <c r="H26" s="190"/>
      <c r="I26" s="190"/>
      <c r="K26" s="190"/>
    </row>
    <row r="27" spans="1:11" ht="13.8" thickBot="1" x14ac:dyDescent="0.35">
      <c r="A27" s="187" t="s">
        <v>69</v>
      </c>
      <c r="B27" s="187"/>
      <c r="C27" s="187"/>
      <c r="D27" s="187"/>
      <c r="E27" s="187"/>
      <c r="F27" s="187"/>
      <c r="G27" s="187"/>
      <c r="H27" s="190"/>
      <c r="I27" s="190"/>
      <c r="K27" s="190"/>
    </row>
    <row r="28" spans="1:11" ht="13.8" thickBot="1" x14ac:dyDescent="0.35">
      <c r="A28" s="202" t="s">
        <v>0</v>
      </c>
      <c r="B28" s="203" t="s">
        <v>335</v>
      </c>
      <c r="C28" s="203" t="s">
        <v>336</v>
      </c>
      <c r="D28" s="213" t="s">
        <v>5</v>
      </c>
      <c r="E28" s="203" t="s">
        <v>337</v>
      </c>
      <c r="F28" s="203" t="s">
        <v>338</v>
      </c>
      <c r="G28" s="213" t="s">
        <v>5</v>
      </c>
      <c r="H28" s="190"/>
      <c r="I28" s="190"/>
      <c r="K28" s="190"/>
    </row>
    <row r="29" spans="1:11" ht="13.8" thickBot="1" x14ac:dyDescent="0.35">
      <c r="A29" s="205" t="s">
        <v>119</v>
      </c>
      <c r="B29" s="215">
        <v>12770</v>
      </c>
      <c r="C29" s="215">
        <v>12391</v>
      </c>
      <c r="D29" s="216">
        <v>3.1E-2</v>
      </c>
      <c r="E29" s="215">
        <v>30617</v>
      </c>
      <c r="F29" s="215">
        <v>37440</v>
      </c>
      <c r="G29" s="216">
        <v>-0.182</v>
      </c>
      <c r="H29" s="196"/>
      <c r="J29" s="238"/>
      <c r="K29" s="196"/>
    </row>
    <row r="30" spans="1:11" ht="13.8" thickBot="1" x14ac:dyDescent="0.35">
      <c r="A30" s="205" t="s">
        <v>71</v>
      </c>
      <c r="B30" s="215">
        <v>-2295</v>
      </c>
      <c r="C30" s="215">
        <v>-1019</v>
      </c>
      <c r="D30" s="216" t="s">
        <v>6</v>
      </c>
      <c r="E30" s="215">
        <v>-7511</v>
      </c>
      <c r="F30" s="215">
        <v>-5412</v>
      </c>
      <c r="G30" s="216">
        <v>0.38800000000000001</v>
      </c>
      <c r="H30" s="196"/>
      <c r="J30" s="238"/>
      <c r="K30" s="196"/>
    </row>
    <row r="31" spans="1:11" ht="13.8" thickBot="1" x14ac:dyDescent="0.35">
      <c r="A31" s="205" t="s">
        <v>72</v>
      </c>
      <c r="B31" s="215">
        <v>-181</v>
      </c>
      <c r="C31" s="215">
        <v>-19</v>
      </c>
      <c r="D31" s="216" t="s">
        <v>6</v>
      </c>
      <c r="E31" s="215">
        <v>-803</v>
      </c>
      <c r="F31" s="215">
        <v>-969</v>
      </c>
      <c r="G31" s="216">
        <v>-0.17100000000000001</v>
      </c>
      <c r="H31" s="196"/>
      <c r="J31" s="238"/>
      <c r="K31" s="196"/>
    </row>
    <row r="32" spans="1:11" ht="13.8" thickBot="1" x14ac:dyDescent="0.35">
      <c r="A32" s="205" t="s">
        <v>36</v>
      </c>
      <c r="B32" s="215">
        <v>79</v>
      </c>
      <c r="C32" s="215">
        <v>-64</v>
      </c>
      <c r="D32" s="216" t="s">
        <v>6</v>
      </c>
      <c r="E32" s="215">
        <v>728</v>
      </c>
      <c r="F32" s="215">
        <v>299</v>
      </c>
      <c r="G32" s="216" t="s">
        <v>6</v>
      </c>
      <c r="H32" s="196"/>
      <c r="J32" s="238"/>
      <c r="K32" s="196"/>
    </row>
    <row r="33" spans="1:11" ht="13.8" thickBot="1" x14ac:dyDescent="0.35">
      <c r="A33" s="205" t="s">
        <v>73</v>
      </c>
      <c r="B33" s="215">
        <v>11</v>
      </c>
      <c r="C33" s="215">
        <v>0</v>
      </c>
      <c r="D33" s="216" t="s">
        <v>6</v>
      </c>
      <c r="E33" s="215">
        <v>-2650</v>
      </c>
      <c r="F33" s="215">
        <v>-2326</v>
      </c>
      <c r="G33" s="216">
        <v>0.13900000000000001</v>
      </c>
      <c r="H33" s="196"/>
      <c r="J33" s="238"/>
      <c r="K33" s="196"/>
    </row>
    <row r="34" spans="1:11" ht="13.8" thickBot="1" x14ac:dyDescent="0.35">
      <c r="A34" s="206" t="s">
        <v>120</v>
      </c>
      <c r="B34" s="214">
        <v>10384</v>
      </c>
      <c r="C34" s="214">
        <v>11289</v>
      </c>
      <c r="D34" s="213">
        <v>-0.08</v>
      </c>
      <c r="E34" s="214">
        <v>20381</v>
      </c>
      <c r="F34" s="214">
        <v>29032</v>
      </c>
      <c r="G34" s="213">
        <v>-0.29799999999999999</v>
      </c>
      <c r="H34" s="196"/>
      <c r="J34" s="238"/>
      <c r="K34" s="196"/>
    </row>
    <row r="35" spans="1:11" ht="13.8" thickBot="1" x14ac:dyDescent="0.35">
      <c r="A35" s="205" t="s">
        <v>76</v>
      </c>
      <c r="B35" s="215">
        <v>-2740</v>
      </c>
      <c r="C35" s="215">
        <v>2823</v>
      </c>
      <c r="D35" s="216" t="s">
        <v>6</v>
      </c>
      <c r="E35" s="215">
        <v>-11271</v>
      </c>
      <c r="F35" s="215">
        <v>-15679</v>
      </c>
      <c r="G35" s="216">
        <v>-0.28100000000000003</v>
      </c>
      <c r="H35" s="196"/>
      <c r="J35" s="238"/>
      <c r="K35" s="196"/>
    </row>
    <row r="36" spans="1:11" ht="13.8" thickBot="1" x14ac:dyDescent="0.35">
      <c r="A36" s="205" t="s">
        <v>348</v>
      </c>
      <c r="B36" s="215">
        <v>0</v>
      </c>
      <c r="C36" s="215">
        <v>10453</v>
      </c>
      <c r="D36" s="216" t="s">
        <v>6</v>
      </c>
      <c r="E36" s="215">
        <v>0</v>
      </c>
      <c r="F36" s="215">
        <v>10453</v>
      </c>
      <c r="G36" s="216" t="s">
        <v>6</v>
      </c>
      <c r="H36" s="196"/>
      <c r="J36" s="238"/>
      <c r="K36" s="196"/>
    </row>
    <row r="37" spans="1:11" ht="13.8" thickBot="1" x14ac:dyDescent="0.35">
      <c r="A37" s="205" t="s">
        <v>121</v>
      </c>
      <c r="B37" s="215">
        <v>483</v>
      </c>
      <c r="C37" s="215">
        <v>769</v>
      </c>
      <c r="D37" s="216">
        <v>-0.372</v>
      </c>
      <c r="E37" s="215">
        <v>855</v>
      </c>
      <c r="F37" s="215">
        <v>3269</v>
      </c>
      <c r="G37" s="216">
        <v>-0.73799999999999999</v>
      </c>
      <c r="H37" s="196"/>
      <c r="J37" s="238"/>
      <c r="K37" s="196"/>
    </row>
    <row r="38" spans="1:11" ht="13.8" thickBot="1" x14ac:dyDescent="0.35">
      <c r="A38" s="205" t="s">
        <v>325</v>
      </c>
      <c r="B38" s="215">
        <v>0</v>
      </c>
      <c r="C38" s="215">
        <v>0</v>
      </c>
      <c r="D38" s="216" t="s">
        <v>6</v>
      </c>
      <c r="E38" s="215">
        <v>0</v>
      </c>
      <c r="F38" s="215">
        <v>-6008</v>
      </c>
      <c r="G38" s="216" t="s">
        <v>6</v>
      </c>
      <c r="H38" s="196"/>
      <c r="J38" s="238"/>
      <c r="K38" s="196"/>
    </row>
    <row r="39" spans="1:11" ht="13.8" thickBot="1" x14ac:dyDescent="0.35">
      <c r="A39" s="205" t="s">
        <v>102</v>
      </c>
      <c r="B39" s="215">
        <v>0</v>
      </c>
      <c r="C39" s="215">
        <v>911</v>
      </c>
      <c r="D39" s="216" t="s">
        <v>6</v>
      </c>
      <c r="E39" s="215">
        <v>0</v>
      </c>
      <c r="F39" s="215">
        <v>-531</v>
      </c>
      <c r="G39" s="216" t="s">
        <v>6</v>
      </c>
      <c r="H39" s="196"/>
      <c r="J39" s="238"/>
      <c r="K39" s="196"/>
    </row>
    <row r="40" spans="1:11" ht="13.8" thickBot="1" x14ac:dyDescent="0.35">
      <c r="A40" s="205" t="s">
        <v>349</v>
      </c>
      <c r="B40" s="215">
        <v>0</v>
      </c>
      <c r="C40" s="215">
        <v>6824</v>
      </c>
      <c r="D40" s="216" t="s">
        <v>6</v>
      </c>
      <c r="E40" s="215">
        <v>0</v>
      </c>
      <c r="F40" s="215">
        <v>6824</v>
      </c>
      <c r="G40" s="216" t="s">
        <v>6</v>
      </c>
      <c r="H40" s="196"/>
      <c r="J40" s="238"/>
      <c r="K40" s="196"/>
    </row>
    <row r="41" spans="1:11" ht="13.8" thickBot="1" x14ac:dyDescent="0.35">
      <c r="A41" s="205" t="s">
        <v>309</v>
      </c>
      <c r="B41" s="215">
        <v>0</v>
      </c>
      <c r="C41" s="215">
        <v>0</v>
      </c>
      <c r="D41" s="216" t="s">
        <v>6</v>
      </c>
      <c r="E41" s="215">
        <v>-8308</v>
      </c>
      <c r="F41" s="215">
        <v>0</v>
      </c>
      <c r="G41" s="216" t="s">
        <v>6</v>
      </c>
      <c r="H41" s="196"/>
      <c r="J41" s="238"/>
      <c r="K41" s="196"/>
    </row>
    <row r="42" spans="1:11" ht="13.8" thickBot="1" x14ac:dyDescent="0.35">
      <c r="A42" s="206" t="s">
        <v>548</v>
      </c>
      <c r="B42" s="214">
        <v>2494</v>
      </c>
      <c r="C42" s="214">
        <v>11327</v>
      </c>
      <c r="D42" s="213">
        <v>-0.78</v>
      </c>
      <c r="E42" s="214">
        <v>-13973</v>
      </c>
      <c r="F42" s="214">
        <v>-12125</v>
      </c>
      <c r="G42" s="213">
        <v>0.152</v>
      </c>
      <c r="H42" s="196"/>
      <c r="J42" s="238"/>
      <c r="K42" s="196"/>
    </row>
    <row r="43" spans="1:11" ht="13.8" thickBot="1" x14ac:dyDescent="0.35">
      <c r="A43" s="205" t="s">
        <v>79</v>
      </c>
      <c r="B43" s="215">
        <v>39</v>
      </c>
      <c r="C43" s="215">
        <v>288760</v>
      </c>
      <c r="D43" s="216" t="s">
        <v>6</v>
      </c>
      <c r="E43" s="215">
        <v>902</v>
      </c>
      <c r="F43" s="215">
        <v>288760</v>
      </c>
      <c r="G43" s="216">
        <v>-0.997</v>
      </c>
      <c r="H43" s="196"/>
      <c r="J43" s="238"/>
      <c r="K43" s="196"/>
    </row>
    <row r="44" spans="1:11" ht="13.8" thickBot="1" x14ac:dyDescent="0.35">
      <c r="A44" s="205" t="s">
        <v>80</v>
      </c>
      <c r="B44" s="215">
        <v>0</v>
      </c>
      <c r="C44" s="215">
        <v>-290049</v>
      </c>
      <c r="D44" s="216" t="s">
        <v>6</v>
      </c>
      <c r="E44" s="215">
        <v>0</v>
      </c>
      <c r="F44" s="215">
        <v>-292522</v>
      </c>
      <c r="G44" s="216" t="s">
        <v>6</v>
      </c>
      <c r="H44" s="195"/>
      <c r="J44" s="238"/>
      <c r="K44" s="196"/>
    </row>
    <row r="45" spans="1:11" ht="13.8" thickBot="1" x14ac:dyDescent="0.35">
      <c r="A45" s="205" t="s">
        <v>37</v>
      </c>
      <c r="B45" s="215">
        <v>-11153</v>
      </c>
      <c r="C45" s="215">
        <v>-16863</v>
      </c>
      <c r="D45" s="216">
        <v>-0.33900000000000002</v>
      </c>
      <c r="E45" s="215">
        <v>-23580</v>
      </c>
      <c r="F45" s="215">
        <v>-25356</v>
      </c>
      <c r="G45" s="216">
        <v>-7.0000000000000007E-2</v>
      </c>
      <c r="H45" s="195"/>
      <c r="J45" s="238"/>
      <c r="K45" s="196"/>
    </row>
    <row r="46" spans="1:11" ht="13.8" thickBot="1" x14ac:dyDescent="0.35">
      <c r="A46" s="205" t="s">
        <v>147</v>
      </c>
      <c r="B46" s="215">
        <v>-5000</v>
      </c>
      <c r="C46" s="215">
        <v>0</v>
      </c>
      <c r="D46" s="216" t="s">
        <v>6</v>
      </c>
      <c r="E46" s="215">
        <v>-14471</v>
      </c>
      <c r="F46" s="215">
        <v>-4927</v>
      </c>
      <c r="G46" s="216" t="s">
        <v>6</v>
      </c>
      <c r="H46" s="196"/>
      <c r="J46" s="238"/>
      <c r="K46" s="190"/>
    </row>
    <row r="47" spans="1:11" ht="13.8" thickBot="1" x14ac:dyDescent="0.35">
      <c r="A47" s="205" t="s">
        <v>122</v>
      </c>
      <c r="B47" s="215">
        <v>759</v>
      </c>
      <c r="C47" s="215">
        <v>0</v>
      </c>
      <c r="D47" s="216" t="s">
        <v>6</v>
      </c>
      <c r="E47" s="215">
        <v>3706</v>
      </c>
      <c r="F47" s="215">
        <v>5591</v>
      </c>
      <c r="G47" s="216">
        <v>-0.33700000000000002</v>
      </c>
      <c r="H47" s="196"/>
      <c r="J47" s="238"/>
      <c r="K47" s="196"/>
    </row>
    <row r="48" spans="1:11" ht="13.8" thickBot="1" x14ac:dyDescent="0.35">
      <c r="A48" s="205" t="s">
        <v>148</v>
      </c>
      <c r="B48" s="215">
        <v>0</v>
      </c>
      <c r="C48" s="215">
        <v>-75</v>
      </c>
      <c r="D48" s="216" t="s">
        <v>6</v>
      </c>
      <c r="E48" s="215">
        <v>0</v>
      </c>
      <c r="F48" s="215">
        <v>-75</v>
      </c>
      <c r="G48" s="216" t="s">
        <v>6</v>
      </c>
      <c r="H48" s="196"/>
      <c r="J48" s="238"/>
      <c r="K48" s="196"/>
    </row>
    <row r="49" spans="1:11" ht="13.8" thickBot="1" x14ac:dyDescent="0.35">
      <c r="A49" s="205" t="s">
        <v>81</v>
      </c>
      <c r="B49" s="215">
        <v>0</v>
      </c>
      <c r="C49" s="215">
        <v>-25</v>
      </c>
      <c r="D49" s="216" t="s">
        <v>6</v>
      </c>
      <c r="E49" s="215">
        <v>0</v>
      </c>
      <c r="F49" s="215">
        <v>-25</v>
      </c>
      <c r="G49" s="216" t="s">
        <v>6</v>
      </c>
      <c r="H49" s="196"/>
      <c r="J49" s="238"/>
      <c r="K49" s="196"/>
    </row>
    <row r="50" spans="1:11" ht="13.8" thickBot="1" x14ac:dyDescent="0.35">
      <c r="A50" s="206" t="s">
        <v>82</v>
      </c>
      <c r="B50" s="214">
        <v>-15355</v>
      </c>
      <c r="C50" s="214">
        <v>-18252</v>
      </c>
      <c r="D50" s="213">
        <v>-0.159</v>
      </c>
      <c r="E50" s="214">
        <v>-33443</v>
      </c>
      <c r="F50" s="214">
        <v>-28554</v>
      </c>
      <c r="G50" s="213">
        <v>0.17100000000000001</v>
      </c>
      <c r="H50" s="195"/>
      <c r="J50" s="238"/>
      <c r="K50" s="196"/>
    </row>
    <row r="51" spans="1:11" ht="13.8" thickBot="1" x14ac:dyDescent="0.35">
      <c r="A51" s="205" t="s">
        <v>105</v>
      </c>
      <c r="B51" s="215">
        <v>-1454</v>
      </c>
      <c r="C51" s="215">
        <v>2661</v>
      </c>
      <c r="D51" s="216" t="s">
        <v>6</v>
      </c>
      <c r="E51" s="215">
        <v>-2195</v>
      </c>
      <c r="F51" s="215">
        <v>4614</v>
      </c>
      <c r="G51" s="216" t="s">
        <v>6</v>
      </c>
      <c r="H51" s="195"/>
      <c r="J51" s="238"/>
      <c r="K51" s="196"/>
    </row>
    <row r="52" spans="1:11" ht="13.8" thickBot="1" x14ac:dyDescent="0.35">
      <c r="A52" s="206" t="s">
        <v>106</v>
      </c>
      <c r="B52" s="249">
        <v>-3931</v>
      </c>
      <c r="C52" s="214">
        <v>7025</v>
      </c>
      <c r="D52" s="213" t="s">
        <v>6</v>
      </c>
      <c r="E52" s="249">
        <v>-29230</v>
      </c>
      <c r="F52" s="214">
        <v>-7033</v>
      </c>
      <c r="G52" s="213" t="s">
        <v>6</v>
      </c>
      <c r="H52" s="195"/>
      <c r="J52" s="238"/>
      <c r="K52" s="196"/>
    </row>
    <row r="53" spans="1:11" ht="13.8" thickBot="1" x14ac:dyDescent="0.35">
      <c r="A53" s="206" t="s">
        <v>84</v>
      </c>
      <c r="B53" s="214">
        <v>41520</v>
      </c>
      <c r="C53" s="214">
        <v>21196</v>
      </c>
      <c r="D53" s="213">
        <v>0.95899999999999996</v>
      </c>
      <c r="E53" s="214">
        <v>66820</v>
      </c>
      <c r="F53" s="214">
        <v>35254</v>
      </c>
      <c r="G53" s="213">
        <v>0.89500000000000002</v>
      </c>
      <c r="H53" s="195"/>
      <c r="J53" s="238"/>
      <c r="K53" s="196"/>
    </row>
    <row r="54" spans="1:11" ht="13.8" thickBot="1" x14ac:dyDescent="0.35">
      <c r="A54" s="206" t="s">
        <v>85</v>
      </c>
      <c r="B54" s="214">
        <v>37589</v>
      </c>
      <c r="C54" s="214">
        <v>28221</v>
      </c>
      <c r="D54" s="213">
        <v>0.33200000000000002</v>
      </c>
      <c r="E54" s="214">
        <v>37589</v>
      </c>
      <c r="F54" s="214">
        <v>28221</v>
      </c>
      <c r="G54" s="213">
        <v>0.33200000000000002</v>
      </c>
      <c r="H54" s="195"/>
      <c r="J54" s="238"/>
      <c r="K54" s="196"/>
    </row>
    <row r="55" spans="1:11" x14ac:dyDescent="0.3">
      <c r="B55" s="192"/>
      <c r="C55" s="192"/>
      <c r="D55" s="190"/>
      <c r="E55" s="192"/>
      <c r="F55" s="192"/>
      <c r="G55" s="190"/>
      <c r="H55" s="190"/>
      <c r="I55" s="190"/>
      <c r="K55" s="190"/>
    </row>
    <row r="56" spans="1:11" x14ac:dyDescent="0.3">
      <c r="B56" s="192"/>
      <c r="C56" s="192"/>
      <c r="D56" s="190"/>
      <c r="E56" s="192"/>
      <c r="F56" s="192"/>
      <c r="G56" s="190"/>
      <c r="H56" s="190"/>
      <c r="I56" s="190"/>
      <c r="K56" s="190"/>
    </row>
    <row r="57" spans="1:11" ht="13.8" thickBot="1" x14ac:dyDescent="0.35">
      <c r="A57" s="187" t="s">
        <v>86</v>
      </c>
      <c r="B57" s="188"/>
      <c r="C57" s="188"/>
      <c r="D57" s="188"/>
      <c r="E57" s="188"/>
      <c r="F57" s="188"/>
      <c r="G57" s="190"/>
      <c r="H57" s="190"/>
      <c r="I57" s="190"/>
      <c r="K57" s="190"/>
    </row>
    <row r="58" spans="1:11" ht="13.8" thickBot="1" x14ac:dyDescent="0.35">
      <c r="A58" s="202" t="s">
        <v>0</v>
      </c>
      <c r="B58" s="226">
        <v>44469</v>
      </c>
      <c r="C58" s="226">
        <v>44377</v>
      </c>
      <c r="D58" s="204" t="s">
        <v>5</v>
      </c>
      <c r="E58" s="226">
        <v>44196</v>
      </c>
      <c r="F58" s="204" t="s">
        <v>5</v>
      </c>
      <c r="G58" s="190"/>
      <c r="H58" s="190"/>
      <c r="I58" s="190"/>
      <c r="K58" s="190"/>
    </row>
    <row r="59" spans="1:11" ht="13.8" thickBot="1" x14ac:dyDescent="0.35">
      <c r="A59" s="206" t="s">
        <v>89</v>
      </c>
      <c r="B59" s="250">
        <v>56871</v>
      </c>
      <c r="C59" s="250">
        <v>58271</v>
      </c>
      <c r="D59" s="221">
        <v>-2.4E-2</v>
      </c>
      <c r="E59" s="250">
        <v>74928</v>
      </c>
      <c r="F59" s="221">
        <v>-0.24099999999999999</v>
      </c>
      <c r="G59" s="190"/>
      <c r="H59" s="196"/>
      <c r="J59" s="238"/>
      <c r="K59" s="196"/>
    </row>
    <row r="60" spans="1:11" ht="13.8" thickBot="1" x14ac:dyDescent="0.35">
      <c r="A60" s="205" t="s">
        <v>90</v>
      </c>
      <c r="B60" s="215">
        <v>383847</v>
      </c>
      <c r="C60" s="215">
        <v>387968</v>
      </c>
      <c r="D60" s="223">
        <v>-1.0999999999999999E-2</v>
      </c>
      <c r="E60" s="215">
        <v>400190</v>
      </c>
      <c r="F60" s="223">
        <v>-4.1000000000000002E-2</v>
      </c>
      <c r="G60" s="190"/>
      <c r="H60" s="196"/>
      <c r="J60" s="238"/>
      <c r="K60" s="196"/>
    </row>
    <row r="61" spans="1:11" ht="13.8" thickBot="1" x14ac:dyDescent="0.35">
      <c r="A61" s="205" t="s">
        <v>92</v>
      </c>
      <c r="B61" s="215">
        <v>7985</v>
      </c>
      <c r="C61" s="215">
        <v>8476</v>
      </c>
      <c r="D61" s="223">
        <v>-5.8000000000000003E-2</v>
      </c>
      <c r="E61" s="215">
        <v>7868</v>
      </c>
      <c r="F61" s="223">
        <v>1.4999999999999999E-2</v>
      </c>
      <c r="G61" s="190"/>
      <c r="H61" s="196"/>
      <c r="J61" s="238"/>
      <c r="K61" s="196"/>
    </row>
    <row r="62" spans="1:11" ht="13.8" thickBot="1" x14ac:dyDescent="0.35">
      <c r="A62" s="206" t="s">
        <v>93</v>
      </c>
      <c r="B62" s="214">
        <v>391832</v>
      </c>
      <c r="C62" s="214">
        <v>396444</v>
      </c>
      <c r="D62" s="221">
        <v>-1.2E-2</v>
      </c>
      <c r="E62" s="214">
        <v>408058</v>
      </c>
      <c r="F62" s="221">
        <v>-0.04</v>
      </c>
      <c r="G62" s="190"/>
      <c r="H62" s="196"/>
      <c r="J62" s="238"/>
      <c r="K62" s="196"/>
    </row>
    <row r="63" spans="1:11" ht="13.8" thickBot="1" x14ac:dyDescent="0.35">
      <c r="A63" s="206" t="s">
        <v>44</v>
      </c>
      <c r="B63" s="214">
        <v>448703</v>
      </c>
      <c r="C63" s="214">
        <v>454715</v>
      </c>
      <c r="D63" s="221">
        <v>-1.2999999999999999E-2</v>
      </c>
      <c r="E63" s="214">
        <v>482986</v>
      </c>
      <c r="F63" s="221">
        <v>-7.0999999999999994E-2</v>
      </c>
      <c r="G63" s="190"/>
      <c r="H63" s="196"/>
      <c r="J63" s="238"/>
      <c r="K63" s="196"/>
    </row>
    <row r="64" spans="1:11" ht="13.8" thickBot="1" x14ac:dyDescent="0.35">
      <c r="A64" s="206" t="s">
        <v>97</v>
      </c>
      <c r="B64" s="214">
        <v>12368</v>
      </c>
      <c r="C64" s="214">
        <v>13276</v>
      </c>
      <c r="D64" s="221">
        <v>-6.8000000000000005E-2</v>
      </c>
      <c r="E64" s="214">
        <v>15213</v>
      </c>
      <c r="F64" s="221">
        <v>-0.187</v>
      </c>
      <c r="G64" s="190"/>
      <c r="H64" s="196"/>
      <c r="J64" s="238"/>
      <c r="K64" s="196"/>
    </row>
    <row r="65" spans="1:11" ht="13.8" thickBot="1" x14ac:dyDescent="0.35">
      <c r="A65" s="205" t="s">
        <v>98</v>
      </c>
      <c r="B65" s="215">
        <v>294429</v>
      </c>
      <c r="C65" s="215">
        <v>297987</v>
      </c>
      <c r="D65" s="223">
        <v>-1.2E-2</v>
      </c>
      <c r="E65" s="215">
        <v>308090</v>
      </c>
      <c r="F65" s="223">
        <v>-4.3999999999999997E-2</v>
      </c>
      <c r="G65" s="190"/>
      <c r="H65" s="196"/>
      <c r="J65" s="238"/>
      <c r="K65" s="196"/>
    </row>
    <row r="66" spans="1:11" ht="13.8" thickBot="1" x14ac:dyDescent="0.35">
      <c r="A66" s="205" t="s">
        <v>99</v>
      </c>
      <c r="B66" s="215">
        <v>1356</v>
      </c>
      <c r="C66" s="215">
        <v>2927</v>
      </c>
      <c r="D66" s="223">
        <v>-0.53700000000000003</v>
      </c>
      <c r="E66" s="215">
        <v>2949</v>
      </c>
      <c r="F66" s="223">
        <v>-0.54</v>
      </c>
      <c r="G66" s="190"/>
      <c r="H66" s="196"/>
      <c r="J66" s="238"/>
      <c r="K66" s="196"/>
    </row>
    <row r="67" spans="1:11" ht="13.8" thickBot="1" x14ac:dyDescent="0.35">
      <c r="A67" s="206" t="s">
        <v>100</v>
      </c>
      <c r="B67" s="214">
        <v>295785</v>
      </c>
      <c r="C67" s="214">
        <v>300914</v>
      </c>
      <c r="D67" s="221">
        <v>-1.7000000000000001E-2</v>
      </c>
      <c r="E67" s="214">
        <v>311039</v>
      </c>
      <c r="F67" s="221">
        <v>-4.9000000000000002E-2</v>
      </c>
      <c r="G67" s="190"/>
      <c r="H67" s="196"/>
      <c r="J67" s="238"/>
      <c r="K67" s="196"/>
    </row>
    <row r="68" spans="1:11" ht="13.8" thickBot="1" x14ac:dyDescent="0.35">
      <c r="A68" s="206" t="s">
        <v>47</v>
      </c>
      <c r="B68" s="214">
        <v>308153</v>
      </c>
      <c r="C68" s="214">
        <v>314190</v>
      </c>
      <c r="D68" s="221">
        <v>-1.9E-2</v>
      </c>
      <c r="E68" s="214">
        <v>326252</v>
      </c>
      <c r="F68" s="221">
        <v>-5.5E-2</v>
      </c>
      <c r="G68" s="190"/>
      <c r="H68" s="196"/>
      <c r="J68" s="238"/>
      <c r="K68" s="196"/>
    </row>
    <row r="69" spans="1:11" ht="13.8" thickBot="1" x14ac:dyDescent="0.35">
      <c r="A69" s="206" t="s">
        <v>123</v>
      </c>
      <c r="B69" s="214">
        <v>140550</v>
      </c>
      <c r="C69" s="214">
        <v>140498</v>
      </c>
      <c r="D69" s="221" t="s">
        <v>6</v>
      </c>
      <c r="E69" s="214">
        <v>157454</v>
      </c>
      <c r="F69" s="221">
        <v>-0.107</v>
      </c>
      <c r="G69" s="190"/>
      <c r="H69" s="196"/>
      <c r="J69" s="238"/>
      <c r="K69" s="196"/>
    </row>
    <row r="70" spans="1:11" ht="13.8" thickBot="1" x14ac:dyDescent="0.35">
      <c r="A70" s="205" t="s">
        <v>124</v>
      </c>
      <c r="B70" s="215">
        <v>0</v>
      </c>
      <c r="C70" s="215">
        <v>27</v>
      </c>
      <c r="D70" s="223" t="s">
        <v>6</v>
      </c>
      <c r="E70" s="215">
        <v>-720</v>
      </c>
      <c r="F70" s="223" t="s">
        <v>6</v>
      </c>
      <c r="G70" s="190"/>
      <c r="H70" s="196"/>
      <c r="J70" s="238"/>
      <c r="K70" s="196"/>
    </row>
    <row r="71" spans="1:11" ht="13.8" thickBot="1" x14ac:dyDescent="0.35">
      <c r="A71" s="206" t="s">
        <v>48</v>
      </c>
      <c r="B71" s="214">
        <v>140550</v>
      </c>
      <c r="C71" s="214">
        <v>140525</v>
      </c>
      <c r="D71" s="221" t="s">
        <v>6</v>
      </c>
      <c r="E71" s="214">
        <v>156734</v>
      </c>
      <c r="F71" s="221">
        <v>-0.10299999999999999</v>
      </c>
      <c r="G71" s="190"/>
      <c r="H71" s="196"/>
      <c r="J71" s="238"/>
      <c r="K71" s="196"/>
    </row>
    <row r="72" spans="1:11" ht="13.8" thickBot="1" x14ac:dyDescent="0.35">
      <c r="A72" s="206" t="s">
        <v>49</v>
      </c>
      <c r="B72" s="214">
        <v>448703</v>
      </c>
      <c r="C72" s="214">
        <v>454715</v>
      </c>
      <c r="D72" s="221">
        <v>-1.2999999999999999E-2</v>
      </c>
      <c r="E72" s="214">
        <v>482986</v>
      </c>
      <c r="F72" s="221">
        <v>-7.0999999999999994E-2</v>
      </c>
      <c r="G72" s="190"/>
      <c r="H72" s="196"/>
      <c r="J72" s="238"/>
      <c r="K72" s="196"/>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62F7-0D0D-4314-8913-4C94E7E49311}">
  <sheetPr>
    <tabColor rgb="FF7B2038"/>
  </sheetPr>
  <dimension ref="A1:X60"/>
  <sheetViews>
    <sheetView showGridLines="0" zoomScale="80" zoomScaleNormal="80" workbookViewId="0">
      <pane ySplit="3" topLeftCell="A4" activePane="bottomLeft" state="frozen"/>
      <selection activeCell="A7" sqref="A7"/>
      <selection pane="bottomLeft" activeCell="A5" sqref="A5"/>
    </sheetView>
  </sheetViews>
  <sheetFormatPr defaultColWidth="8.88671875" defaultRowHeight="13.2" x14ac:dyDescent="0.3"/>
  <cols>
    <col min="1" max="1" width="47.77734375" style="190" customWidth="1"/>
    <col min="2" max="2" width="10.21875" style="190" customWidth="1"/>
    <col min="3" max="3" width="10.33203125" style="190" bestFit="1" customWidth="1"/>
    <col min="4" max="4" width="9.5546875" style="190" bestFit="1" customWidth="1"/>
    <col min="5" max="5" width="8.77734375" style="190" bestFit="1" customWidth="1"/>
    <col min="6" max="6" width="7.88671875" style="190" bestFit="1" customWidth="1"/>
    <col min="7" max="7" width="8.88671875" style="190"/>
    <col min="8" max="9" width="7.88671875" style="190" bestFit="1" customWidth="1"/>
    <col min="10" max="11" width="9.33203125" style="190" bestFit="1" customWidth="1"/>
    <col min="12" max="12" width="10" style="190" bestFit="1" customWidth="1"/>
    <col min="13" max="16384" width="8.88671875" style="190"/>
  </cols>
  <sheetData>
    <row r="1" spans="1:21" s="197" customFormat="1" ht="15" x14ac:dyDescent="0.3">
      <c r="A1" s="1" t="s">
        <v>2</v>
      </c>
      <c r="B1" s="195"/>
      <c r="C1" s="195"/>
      <c r="D1" s="196"/>
      <c r="E1" s="195"/>
      <c r="F1" s="196"/>
    </row>
    <row r="2" spans="1:21" s="197" customFormat="1" ht="15" x14ac:dyDescent="0.3">
      <c r="A2" s="1" t="s">
        <v>520</v>
      </c>
      <c r="B2" s="195"/>
      <c r="C2" s="195"/>
      <c r="D2" s="196"/>
      <c r="E2" s="195"/>
      <c r="F2" s="196"/>
    </row>
    <row r="3" spans="1:21" s="197" customFormat="1" ht="15" x14ac:dyDescent="0.3">
      <c r="A3" s="92" t="s">
        <v>0</v>
      </c>
      <c r="B3" s="198"/>
      <c r="C3" s="198"/>
      <c r="D3" s="199"/>
      <c r="E3" s="198"/>
      <c r="F3" s="199"/>
      <c r="G3" s="299"/>
    </row>
    <row r="5" spans="1:21" ht="13.8" thickBot="1" x14ac:dyDescent="0.35">
      <c r="A5" s="395" t="s">
        <v>53</v>
      </c>
      <c r="B5" s="396"/>
      <c r="C5" s="396"/>
      <c r="D5" s="396"/>
      <c r="E5" s="396"/>
      <c r="F5" s="396"/>
      <c r="G5" s="396"/>
    </row>
    <row r="6" spans="1:21" ht="13.8" thickBot="1" x14ac:dyDescent="0.35">
      <c r="A6" s="414" t="s">
        <v>0</v>
      </c>
      <c r="B6" s="203" t="s">
        <v>335</v>
      </c>
      <c r="C6" s="203" t="s">
        <v>336</v>
      </c>
      <c r="D6" s="213" t="s">
        <v>5</v>
      </c>
      <c r="E6" s="203" t="s">
        <v>337</v>
      </c>
      <c r="F6" s="203" t="s">
        <v>338</v>
      </c>
      <c r="G6" s="213" t="s">
        <v>5</v>
      </c>
    </row>
    <row r="7" spans="1:21" ht="14.4" x14ac:dyDescent="0.3">
      <c r="A7" s="415" t="s">
        <v>521</v>
      </c>
      <c r="B7" s="416">
        <v>3359</v>
      </c>
      <c r="C7" s="416">
        <v>3155</v>
      </c>
      <c r="D7" s="353">
        <v>6.5000000000000002E-2</v>
      </c>
      <c r="E7" s="416">
        <v>19599</v>
      </c>
      <c r="F7" s="416">
        <v>17111</v>
      </c>
      <c r="G7" s="353">
        <v>0.14499999999999999</v>
      </c>
      <c r="I7" s="238"/>
      <c r="J7" s="425"/>
      <c r="K7"/>
      <c r="L7" s="238"/>
      <c r="M7" s="425"/>
    </row>
    <row r="8" spans="1:21" ht="14.4" x14ac:dyDescent="0.3">
      <c r="A8" s="417" t="s">
        <v>431</v>
      </c>
      <c r="B8" s="418">
        <v>-3674</v>
      </c>
      <c r="C8" s="418">
        <v>-3087</v>
      </c>
      <c r="D8" s="351">
        <v>0.19</v>
      </c>
      <c r="E8" s="418">
        <v>-11199</v>
      </c>
      <c r="F8" s="418">
        <v>-10264</v>
      </c>
      <c r="G8" s="351">
        <v>9.0999999999999998E-2</v>
      </c>
      <c r="I8" s="238"/>
      <c r="J8" s="425"/>
      <c r="K8"/>
      <c r="L8" s="238"/>
      <c r="M8" s="425"/>
    </row>
    <row r="9" spans="1:21" ht="14.4" x14ac:dyDescent="0.3">
      <c r="A9" s="417" t="s">
        <v>60</v>
      </c>
      <c r="B9" s="418">
        <v>-981</v>
      </c>
      <c r="C9" s="418">
        <v>-1079</v>
      </c>
      <c r="D9" s="351">
        <v>-9.0999999999999998E-2</v>
      </c>
      <c r="E9" s="418">
        <v>-3212</v>
      </c>
      <c r="F9" s="418">
        <v>-2710</v>
      </c>
      <c r="G9" s="351">
        <v>0.185</v>
      </c>
      <c r="I9" s="238"/>
      <c r="J9" s="425"/>
      <c r="K9"/>
      <c r="L9" s="238"/>
      <c r="M9" s="425"/>
    </row>
    <row r="10" spans="1:21" ht="14.4" x14ac:dyDescent="0.3">
      <c r="A10" s="415" t="s">
        <v>4</v>
      </c>
      <c r="B10" s="416">
        <v>-1296</v>
      </c>
      <c r="C10" s="416">
        <v>-1011</v>
      </c>
      <c r="D10" s="353">
        <v>-0.28199999999999997</v>
      </c>
      <c r="E10" s="416">
        <v>5188</v>
      </c>
      <c r="F10" s="416">
        <v>4137</v>
      </c>
      <c r="G10" s="353">
        <v>0.254</v>
      </c>
      <c r="I10" s="238"/>
      <c r="J10" s="425"/>
      <c r="K10"/>
      <c r="L10" s="238"/>
      <c r="M10" s="425"/>
    </row>
    <row r="11" spans="1:21" ht="14.4" x14ac:dyDescent="0.3">
      <c r="A11" s="419" t="s">
        <v>313</v>
      </c>
      <c r="B11" s="420">
        <v>-0.38600000000000001</v>
      </c>
      <c r="C11" s="420">
        <v>-0.32</v>
      </c>
      <c r="D11" s="421" t="s">
        <v>534</v>
      </c>
      <c r="E11" s="420">
        <v>0.26500000000000001</v>
      </c>
      <c r="F11" s="420">
        <v>0.24199999999999999</v>
      </c>
      <c r="G11" s="421" t="s">
        <v>535</v>
      </c>
      <c r="I11" s="238"/>
      <c r="J11" s="425"/>
      <c r="K11"/>
      <c r="L11" s="238"/>
      <c r="M11" s="425"/>
    </row>
    <row r="12" spans="1:21" ht="14.4" x14ac:dyDescent="0.3">
      <c r="A12" s="417" t="s">
        <v>522</v>
      </c>
      <c r="B12" s="418">
        <v>475</v>
      </c>
      <c r="C12" s="418">
        <v>-1389</v>
      </c>
      <c r="D12" s="351" t="s">
        <v>6</v>
      </c>
      <c r="E12" s="418">
        <v>1092</v>
      </c>
      <c r="F12" s="418">
        <v>-2978</v>
      </c>
      <c r="G12" s="351" t="s">
        <v>6</v>
      </c>
      <c r="I12" s="238"/>
      <c r="J12" s="425"/>
      <c r="K12"/>
      <c r="L12" s="238"/>
      <c r="M12" s="425"/>
      <c r="U12" s="393"/>
    </row>
    <row r="13" spans="1:21" ht="14.4" x14ac:dyDescent="0.3">
      <c r="A13" s="417" t="s">
        <v>62</v>
      </c>
      <c r="B13" s="418">
        <v>-553</v>
      </c>
      <c r="C13" s="418">
        <v>-489</v>
      </c>
      <c r="D13" s="351">
        <v>0.13100000000000001</v>
      </c>
      <c r="E13" s="418">
        <v>-1544</v>
      </c>
      <c r="F13" s="418">
        <v>-1521</v>
      </c>
      <c r="G13" s="351">
        <v>1.4999999999999999E-2</v>
      </c>
      <c r="I13" s="238"/>
      <c r="J13" s="425"/>
      <c r="K13"/>
      <c r="L13" s="238"/>
      <c r="M13" s="425"/>
    </row>
    <row r="14" spans="1:21" ht="14.4" x14ac:dyDescent="0.3">
      <c r="A14" s="417" t="s">
        <v>126</v>
      </c>
      <c r="B14" s="418">
        <v>-312</v>
      </c>
      <c r="C14" s="418">
        <v>-394</v>
      </c>
      <c r="D14" s="351">
        <v>-0.20799999999999999</v>
      </c>
      <c r="E14" s="418">
        <v>-1076</v>
      </c>
      <c r="F14" s="418">
        <v>-947</v>
      </c>
      <c r="G14" s="351">
        <v>0.13600000000000001</v>
      </c>
      <c r="I14" s="238"/>
      <c r="J14" s="425"/>
      <c r="K14"/>
      <c r="L14" s="238"/>
      <c r="M14" s="425"/>
    </row>
    <row r="15" spans="1:21" ht="14.4" x14ac:dyDescent="0.3">
      <c r="A15" s="417" t="s">
        <v>523</v>
      </c>
      <c r="B15" s="418">
        <v>-624</v>
      </c>
      <c r="C15" s="418">
        <v>0</v>
      </c>
      <c r="D15" s="351" t="s">
        <v>6</v>
      </c>
      <c r="E15" s="418">
        <v>-181</v>
      </c>
      <c r="F15" s="418">
        <v>120</v>
      </c>
      <c r="G15" s="351" t="s">
        <v>6</v>
      </c>
      <c r="I15" s="238"/>
      <c r="J15" s="425"/>
      <c r="K15"/>
      <c r="L15" s="238"/>
      <c r="M15" s="425"/>
      <c r="R15" s="393"/>
      <c r="U15" s="393"/>
    </row>
    <row r="16" spans="1:21" ht="14.4" x14ac:dyDescent="0.3">
      <c r="A16" s="415" t="s">
        <v>549</v>
      </c>
      <c r="B16" s="422">
        <v>-2310</v>
      </c>
      <c r="C16" s="422">
        <v>-3283</v>
      </c>
      <c r="D16" s="353">
        <v>-0.29599999999999999</v>
      </c>
      <c r="E16" s="422">
        <v>3479</v>
      </c>
      <c r="F16" s="422">
        <v>-1189</v>
      </c>
      <c r="G16" s="353" t="s">
        <v>6</v>
      </c>
      <c r="I16" s="238"/>
      <c r="J16" s="425"/>
      <c r="K16"/>
      <c r="L16" s="238"/>
      <c r="M16" s="425"/>
      <c r="U16" s="393"/>
    </row>
    <row r="17" spans="1:22" ht="14.4" x14ac:dyDescent="0.3">
      <c r="A17" s="415" t="s">
        <v>550</v>
      </c>
      <c r="B17" s="416">
        <v>-2310</v>
      </c>
      <c r="C17" s="416">
        <v>-3283</v>
      </c>
      <c r="D17" s="353">
        <v>-0.29599999999999999</v>
      </c>
      <c r="E17" s="416">
        <v>3479</v>
      </c>
      <c r="F17" s="416">
        <v>-1189</v>
      </c>
      <c r="G17" s="353" t="s">
        <v>6</v>
      </c>
      <c r="I17" s="238"/>
      <c r="J17" s="425"/>
      <c r="K17"/>
      <c r="L17" s="238"/>
      <c r="M17" s="425"/>
      <c r="U17" s="393"/>
    </row>
    <row r="18" spans="1:22" x14ac:dyDescent="0.3">
      <c r="B18" s="423"/>
      <c r="C18" s="423"/>
    </row>
    <row r="19" spans="1:22" x14ac:dyDescent="0.3">
      <c r="B19" s="423"/>
      <c r="C19" s="423"/>
    </row>
    <row r="20" spans="1:22" ht="13.8" thickBot="1" x14ac:dyDescent="0.35">
      <c r="A20" s="395" t="s">
        <v>69</v>
      </c>
      <c r="B20" s="396"/>
      <c r="C20" s="396"/>
      <c r="D20" s="396"/>
      <c r="E20" s="396"/>
      <c r="F20" s="396"/>
      <c r="G20" s="396"/>
    </row>
    <row r="21" spans="1:22" ht="13.8" thickBot="1" x14ac:dyDescent="0.35">
      <c r="A21" s="414" t="s">
        <v>0</v>
      </c>
      <c r="B21" s="203" t="s">
        <v>335</v>
      </c>
      <c r="C21" s="203" t="s">
        <v>336</v>
      </c>
      <c r="D21" s="213" t="s">
        <v>5</v>
      </c>
      <c r="E21" s="203" t="s">
        <v>337</v>
      </c>
      <c r="F21" s="203" t="s">
        <v>338</v>
      </c>
      <c r="G21" s="213" t="s">
        <v>5</v>
      </c>
    </row>
    <row r="22" spans="1:22" ht="13.8" thickBot="1" x14ac:dyDescent="0.35">
      <c r="A22" s="205" t="s">
        <v>525</v>
      </c>
      <c r="B22" s="424">
        <v>8512</v>
      </c>
      <c r="C22" s="418">
        <v>7226</v>
      </c>
      <c r="D22" s="351">
        <v>0.17799999999999999</v>
      </c>
      <c r="E22" s="424">
        <v>25956</v>
      </c>
      <c r="F22" s="418">
        <v>19347</v>
      </c>
      <c r="G22" s="351">
        <v>0.34200000000000003</v>
      </c>
      <c r="I22" s="238"/>
      <c r="J22" s="238"/>
      <c r="L22" s="238"/>
      <c r="M22" s="192"/>
      <c r="S22" s="191"/>
      <c r="V22" s="191"/>
    </row>
    <row r="23" spans="1:22" ht="13.8" thickBot="1" x14ac:dyDescent="0.35">
      <c r="A23" s="205" t="s">
        <v>526</v>
      </c>
      <c r="B23" s="418">
        <v>169</v>
      </c>
      <c r="C23" s="418">
        <v>159</v>
      </c>
      <c r="D23" s="351">
        <v>6.2E-2</v>
      </c>
      <c r="E23" s="418">
        <v>492</v>
      </c>
      <c r="F23" s="418">
        <v>475</v>
      </c>
      <c r="G23" s="351">
        <v>3.5999999999999997E-2</v>
      </c>
      <c r="I23" s="238"/>
      <c r="J23" s="238"/>
      <c r="L23" s="238"/>
      <c r="M23" s="192"/>
      <c r="S23" s="191"/>
      <c r="V23" s="191"/>
    </row>
    <row r="24" spans="1:22" ht="13.8" thickBot="1" x14ac:dyDescent="0.35">
      <c r="A24" s="205" t="s">
        <v>71</v>
      </c>
      <c r="B24" s="418">
        <v>-843</v>
      </c>
      <c r="C24" s="418">
        <v>-909</v>
      </c>
      <c r="D24" s="351">
        <v>-7.2999999999999995E-2</v>
      </c>
      <c r="E24" s="418">
        <v>-2830</v>
      </c>
      <c r="F24" s="418">
        <v>-2391</v>
      </c>
      <c r="G24" s="351">
        <v>0.184</v>
      </c>
      <c r="I24" s="238"/>
      <c r="J24" s="238"/>
      <c r="L24" s="238"/>
      <c r="M24" s="192"/>
      <c r="R24" s="393"/>
      <c r="S24" s="191"/>
      <c r="V24" s="191"/>
    </row>
    <row r="25" spans="1:22" ht="13.8" thickBot="1" x14ac:dyDescent="0.35">
      <c r="A25" s="205" t="s">
        <v>72</v>
      </c>
      <c r="B25" s="418">
        <v>-4233</v>
      </c>
      <c r="C25" s="418">
        <v>-3286</v>
      </c>
      <c r="D25" s="351">
        <v>0.28799999999999998</v>
      </c>
      <c r="E25" s="418">
        <v>-11636</v>
      </c>
      <c r="F25" s="418">
        <v>-9773</v>
      </c>
      <c r="G25" s="351">
        <v>0.191</v>
      </c>
      <c r="I25" s="238"/>
      <c r="J25" s="238"/>
      <c r="L25" s="238"/>
      <c r="M25" s="192"/>
      <c r="S25" s="191"/>
      <c r="V25" s="191"/>
    </row>
    <row r="26" spans="1:22" ht="13.8" thickBot="1" x14ac:dyDescent="0.35">
      <c r="A26" s="205" t="s">
        <v>36</v>
      </c>
      <c r="B26" s="418">
        <v>45</v>
      </c>
      <c r="C26" s="418">
        <v>60</v>
      </c>
      <c r="D26" s="351">
        <v>-0.24399999999999999</v>
      </c>
      <c r="E26" s="418">
        <v>142</v>
      </c>
      <c r="F26" s="418">
        <v>134</v>
      </c>
      <c r="G26" s="351">
        <v>0.06</v>
      </c>
      <c r="I26" s="238"/>
      <c r="J26" s="238"/>
      <c r="L26" s="238"/>
      <c r="M26" s="192"/>
      <c r="S26" s="191"/>
      <c r="V26" s="191"/>
    </row>
    <row r="27" spans="1:22" ht="13.8" thickBot="1" x14ac:dyDescent="0.35">
      <c r="A27" s="205" t="s">
        <v>527</v>
      </c>
      <c r="B27" s="418">
        <v>0</v>
      </c>
      <c r="C27" s="418">
        <v>0</v>
      </c>
      <c r="D27" s="351" t="s">
        <v>6</v>
      </c>
      <c r="E27" s="418">
        <v>0</v>
      </c>
      <c r="F27" s="418">
        <v>400</v>
      </c>
      <c r="G27" s="351" t="s">
        <v>6</v>
      </c>
      <c r="I27" s="238"/>
      <c r="J27" s="238"/>
      <c r="L27" s="238"/>
      <c r="M27" s="192"/>
      <c r="R27" s="393"/>
      <c r="S27" s="191"/>
      <c r="U27" s="393"/>
      <c r="V27" s="191"/>
    </row>
    <row r="28" spans="1:22" ht="13.8" thickBot="1" x14ac:dyDescent="0.35">
      <c r="A28" s="205" t="s">
        <v>73</v>
      </c>
      <c r="B28" s="418">
        <v>8</v>
      </c>
      <c r="C28" s="418">
        <v>-15</v>
      </c>
      <c r="D28" s="351" t="s">
        <v>6</v>
      </c>
      <c r="E28" s="418">
        <v>-887</v>
      </c>
      <c r="F28" s="418">
        <v>-108</v>
      </c>
      <c r="G28" s="351" t="s">
        <v>6</v>
      </c>
      <c r="I28" s="238"/>
      <c r="J28" s="238"/>
      <c r="L28" s="238"/>
      <c r="M28" s="192"/>
      <c r="R28" s="393"/>
      <c r="S28" s="191"/>
      <c r="U28" s="393"/>
      <c r="V28" s="191"/>
    </row>
    <row r="29" spans="1:22" ht="13.8" thickBot="1" x14ac:dyDescent="0.35">
      <c r="A29" s="206" t="s">
        <v>101</v>
      </c>
      <c r="B29" s="214">
        <v>3658</v>
      </c>
      <c r="C29" s="214">
        <v>3235</v>
      </c>
      <c r="D29" s="353">
        <v>0.13100000000000001</v>
      </c>
      <c r="E29" s="214">
        <v>11237</v>
      </c>
      <c r="F29" s="214">
        <v>8084</v>
      </c>
      <c r="G29" s="353">
        <v>0.39</v>
      </c>
      <c r="I29" s="238"/>
      <c r="J29" s="238"/>
      <c r="L29" s="238"/>
      <c r="M29" s="192"/>
      <c r="S29" s="191"/>
      <c r="V29" s="191"/>
    </row>
    <row r="30" spans="1:22" ht="13.8" thickBot="1" x14ac:dyDescent="0.35">
      <c r="A30" s="205" t="s">
        <v>127</v>
      </c>
      <c r="B30" s="418">
        <v>-7309</v>
      </c>
      <c r="C30" s="418">
        <v>-2015</v>
      </c>
      <c r="D30" s="351" t="s">
        <v>6</v>
      </c>
      <c r="E30" s="418">
        <v>-19154</v>
      </c>
      <c r="F30" s="418">
        <v>-5052</v>
      </c>
      <c r="G30" s="351" t="s">
        <v>6</v>
      </c>
      <c r="I30" s="238"/>
      <c r="J30" s="238"/>
      <c r="L30" s="238"/>
      <c r="M30" s="192"/>
      <c r="R30" s="393"/>
      <c r="S30" s="191"/>
      <c r="U30" s="393"/>
      <c r="V30" s="191"/>
    </row>
    <row r="31" spans="1:22" ht="13.8" thickBot="1" x14ac:dyDescent="0.35">
      <c r="A31" s="206" t="s">
        <v>547</v>
      </c>
      <c r="B31" s="214">
        <v>-7308.6859999999997</v>
      </c>
      <c r="C31" s="214">
        <v>-2015</v>
      </c>
      <c r="D31" s="353" t="s">
        <v>6</v>
      </c>
      <c r="E31" s="214">
        <v>-19154</v>
      </c>
      <c r="F31" s="214">
        <v>-5052</v>
      </c>
      <c r="G31" s="353" t="s">
        <v>6</v>
      </c>
      <c r="I31" s="238"/>
      <c r="J31" s="238"/>
      <c r="L31" s="238"/>
      <c r="M31" s="192"/>
      <c r="R31" s="393"/>
      <c r="S31" s="191"/>
      <c r="U31" s="393"/>
      <c r="V31" s="191"/>
    </row>
    <row r="32" spans="1:22" ht="13.8" thickBot="1" x14ac:dyDescent="0.35">
      <c r="A32" s="205" t="s">
        <v>79</v>
      </c>
      <c r="B32" s="418">
        <v>549</v>
      </c>
      <c r="C32" s="418">
        <v>1156</v>
      </c>
      <c r="D32" s="351">
        <v>-0.52500000000000002</v>
      </c>
      <c r="E32" s="418">
        <v>3190</v>
      </c>
      <c r="F32" s="418">
        <v>2324</v>
      </c>
      <c r="G32" s="351">
        <v>0.373</v>
      </c>
      <c r="I32" s="238"/>
      <c r="J32" s="238"/>
      <c r="L32" s="238"/>
      <c r="M32" s="192"/>
      <c r="R32" s="393"/>
      <c r="S32" s="191"/>
      <c r="U32" s="393"/>
      <c r="V32" s="191"/>
    </row>
    <row r="33" spans="1:24" ht="13.8" thickBot="1" x14ac:dyDescent="0.35">
      <c r="A33" s="205" t="s">
        <v>80</v>
      </c>
      <c r="B33" s="418">
        <v>-936</v>
      </c>
      <c r="C33" s="418">
        <v>-442</v>
      </c>
      <c r="D33" s="351" t="s">
        <v>6</v>
      </c>
      <c r="E33" s="418">
        <v>-3959</v>
      </c>
      <c r="F33" s="418">
        <v>-879</v>
      </c>
      <c r="G33" s="351" t="s">
        <v>6</v>
      </c>
      <c r="I33" s="238"/>
      <c r="J33" s="238"/>
      <c r="L33" s="238"/>
      <c r="M33" s="192"/>
      <c r="R33" s="393"/>
      <c r="S33" s="191"/>
      <c r="U33" s="393"/>
      <c r="V33" s="191"/>
    </row>
    <row r="34" spans="1:24" ht="13.8" thickBot="1" x14ac:dyDescent="0.35">
      <c r="A34" s="205" t="s">
        <v>148</v>
      </c>
      <c r="B34" s="418">
        <v>-5</v>
      </c>
      <c r="C34" s="418">
        <v>-8</v>
      </c>
      <c r="D34" s="351">
        <v>-0.375</v>
      </c>
      <c r="E34" s="418">
        <v>-44</v>
      </c>
      <c r="F34" s="418">
        <v>-145</v>
      </c>
      <c r="G34" s="351">
        <v>-0.69699999999999995</v>
      </c>
      <c r="I34" s="238"/>
      <c r="J34" s="238"/>
      <c r="L34" s="238"/>
      <c r="M34" s="192"/>
      <c r="S34" s="191"/>
      <c r="V34" s="191"/>
    </row>
    <row r="35" spans="1:24" ht="13.8" thickBot="1" x14ac:dyDescent="0.35">
      <c r="A35" s="205" t="s">
        <v>37</v>
      </c>
      <c r="B35" s="418">
        <v>-279</v>
      </c>
      <c r="C35" s="418">
        <v>-266</v>
      </c>
      <c r="D35" s="351">
        <v>4.9000000000000002E-2</v>
      </c>
      <c r="E35" s="418">
        <v>-987</v>
      </c>
      <c r="F35" s="418">
        <v>-644</v>
      </c>
      <c r="G35" s="351">
        <v>0.434</v>
      </c>
      <c r="I35" s="238"/>
      <c r="J35" s="238"/>
      <c r="L35" s="238"/>
      <c r="M35" s="192"/>
      <c r="S35" s="191"/>
      <c r="V35" s="191"/>
    </row>
    <row r="36" spans="1:24" ht="13.8" thickBot="1" x14ac:dyDescent="0.35">
      <c r="A36" s="205" t="s">
        <v>122</v>
      </c>
      <c r="B36" s="418">
        <v>5541</v>
      </c>
      <c r="C36" s="418">
        <v>31</v>
      </c>
      <c r="D36" s="351" t="s">
        <v>6</v>
      </c>
      <c r="E36" s="418">
        <v>13542</v>
      </c>
      <c r="F36" s="418">
        <v>63</v>
      </c>
      <c r="G36" s="351" t="s">
        <v>6</v>
      </c>
      <c r="I36" s="238"/>
      <c r="J36" s="238"/>
      <c r="K36" s="192"/>
      <c r="L36" s="238"/>
      <c r="M36" s="192"/>
      <c r="R36" s="393"/>
      <c r="S36" s="191"/>
      <c r="U36" s="393"/>
      <c r="V36" s="191"/>
    </row>
    <row r="37" spans="1:24" ht="13.8" thickBot="1" x14ac:dyDescent="0.35">
      <c r="A37" s="206" t="s">
        <v>104</v>
      </c>
      <c r="B37" s="214">
        <v>4870</v>
      </c>
      <c r="C37" s="214">
        <v>471</v>
      </c>
      <c r="D37" s="353" t="s">
        <v>6</v>
      </c>
      <c r="E37" s="214">
        <v>11742</v>
      </c>
      <c r="F37" s="214">
        <v>719</v>
      </c>
      <c r="G37" s="353" t="s">
        <v>6</v>
      </c>
      <c r="I37" s="238"/>
      <c r="J37" s="238"/>
      <c r="L37" s="238"/>
      <c r="M37" s="192"/>
      <c r="R37" s="393"/>
      <c r="S37" s="191"/>
      <c r="U37" s="393"/>
      <c r="V37" s="191"/>
    </row>
    <row r="38" spans="1:24" ht="13.8" thickBot="1" x14ac:dyDescent="0.35">
      <c r="A38" s="205" t="s">
        <v>528</v>
      </c>
      <c r="B38" s="418">
        <v>-57</v>
      </c>
      <c r="C38" s="418">
        <v>307</v>
      </c>
      <c r="D38" s="351" t="s">
        <v>6</v>
      </c>
      <c r="E38" s="418">
        <v>-415</v>
      </c>
      <c r="F38" s="418">
        <v>272</v>
      </c>
      <c r="G38" s="351" t="s">
        <v>6</v>
      </c>
      <c r="I38" s="238"/>
      <c r="J38" s="238"/>
      <c r="L38" s="238"/>
      <c r="M38" s="192"/>
      <c r="R38" s="393"/>
      <c r="S38" s="191"/>
      <c r="U38" s="393"/>
      <c r="V38" s="191"/>
    </row>
    <row r="39" spans="1:24" ht="13.8" thickBot="1" x14ac:dyDescent="0.35">
      <c r="A39" s="206" t="s">
        <v>106</v>
      </c>
      <c r="B39" s="214">
        <v>1161.5</v>
      </c>
      <c r="C39" s="214">
        <v>1999</v>
      </c>
      <c r="D39" s="353">
        <v>-0.41899999999999998</v>
      </c>
      <c r="E39" s="214">
        <v>3410</v>
      </c>
      <c r="F39" s="214">
        <v>4023</v>
      </c>
      <c r="G39" s="353">
        <v>-0.152</v>
      </c>
      <c r="I39" s="238"/>
      <c r="J39" s="238"/>
      <c r="K39" s="191"/>
      <c r="L39" s="238"/>
      <c r="M39" s="192"/>
      <c r="N39" s="191"/>
      <c r="S39" s="191"/>
      <c r="V39" s="191"/>
    </row>
    <row r="40" spans="1:24" ht="13.8" thickBot="1" x14ac:dyDescent="0.35">
      <c r="A40" s="206" t="s">
        <v>529</v>
      </c>
      <c r="B40" s="416">
        <v>8647.9</v>
      </c>
      <c r="C40" s="416">
        <v>7157</v>
      </c>
      <c r="D40" s="353">
        <v>0.20799999999999999</v>
      </c>
      <c r="E40" s="416">
        <v>6399</v>
      </c>
      <c r="F40" s="416">
        <v>5132</v>
      </c>
      <c r="G40" s="353">
        <v>0.247</v>
      </c>
      <c r="I40" s="238"/>
      <c r="J40" s="238"/>
      <c r="K40" s="191"/>
      <c r="L40" s="238"/>
      <c r="M40" s="192"/>
      <c r="N40" s="191"/>
      <c r="R40" s="393"/>
      <c r="S40" s="191"/>
      <c r="V40" s="191"/>
    </row>
    <row r="41" spans="1:24" ht="13.8" thickBot="1" x14ac:dyDescent="0.35">
      <c r="A41" s="206" t="s">
        <v>530</v>
      </c>
      <c r="B41" s="214">
        <v>9809</v>
      </c>
      <c r="C41" s="214">
        <v>9155</v>
      </c>
      <c r="D41" s="353">
        <v>7.0999999999999994E-2</v>
      </c>
      <c r="E41" s="214">
        <v>9809</v>
      </c>
      <c r="F41" s="214">
        <v>9155</v>
      </c>
      <c r="G41" s="353">
        <v>7.0999999999999994E-2</v>
      </c>
      <c r="I41" s="238"/>
      <c r="J41" s="238"/>
      <c r="K41" s="191"/>
      <c r="L41" s="238"/>
      <c r="M41" s="192"/>
      <c r="N41" s="191"/>
      <c r="S41" s="191"/>
      <c r="V41" s="191"/>
    </row>
    <row r="42" spans="1:24" x14ac:dyDescent="0.3">
      <c r="B42" s="423"/>
      <c r="C42" s="423"/>
      <c r="D42" s="431"/>
      <c r="E42" s="423"/>
    </row>
    <row r="43" spans="1:24" x14ac:dyDescent="0.3">
      <c r="B43" s="423"/>
      <c r="C43" s="423"/>
      <c r="D43" s="431"/>
      <c r="E43" s="423"/>
    </row>
    <row r="44" spans="1:24" ht="13.8" thickBot="1" x14ac:dyDescent="0.35">
      <c r="A44" s="395" t="s">
        <v>86</v>
      </c>
      <c r="B44" s="396"/>
      <c r="C44" s="396"/>
      <c r="D44" s="396"/>
      <c r="E44" s="396"/>
      <c r="F44" s="396"/>
    </row>
    <row r="45" spans="1:24" ht="13.8" thickBot="1" x14ac:dyDescent="0.35">
      <c r="A45" s="414" t="s">
        <v>0</v>
      </c>
      <c r="B45" s="360" t="s">
        <v>332</v>
      </c>
      <c r="C45" s="360" t="s">
        <v>317</v>
      </c>
      <c r="D45" s="204" t="s">
        <v>5</v>
      </c>
      <c r="E45" s="360" t="s">
        <v>299</v>
      </c>
      <c r="F45" s="204" t="s">
        <v>5</v>
      </c>
    </row>
    <row r="46" spans="1:24" ht="13.8" thickBot="1" x14ac:dyDescent="0.35">
      <c r="A46" s="205" t="s">
        <v>41</v>
      </c>
      <c r="B46" s="215">
        <v>9809</v>
      </c>
      <c r="C46" s="215">
        <v>8648</v>
      </c>
      <c r="D46" s="223">
        <v>0.13400000000000001</v>
      </c>
      <c r="E46" s="215">
        <v>6399</v>
      </c>
      <c r="F46" s="223">
        <v>0.53300000000000003</v>
      </c>
      <c r="H46" s="238"/>
      <c r="I46" s="191"/>
      <c r="J46" s="238"/>
      <c r="K46" s="191"/>
      <c r="O46" s="192"/>
      <c r="P46" s="238"/>
      <c r="Q46" s="192"/>
      <c r="R46" s="238"/>
      <c r="V46" s="192"/>
      <c r="W46" s="192"/>
      <c r="X46" s="192"/>
    </row>
    <row r="47" spans="1:24" ht="13.8" thickBot="1" x14ac:dyDescent="0.35">
      <c r="A47" s="205" t="s">
        <v>128</v>
      </c>
      <c r="B47" s="215">
        <v>743</v>
      </c>
      <c r="C47" s="215">
        <v>935</v>
      </c>
      <c r="D47" s="223">
        <v>-0.20499999999999999</v>
      </c>
      <c r="E47" s="215">
        <v>601</v>
      </c>
      <c r="F47" s="223">
        <v>0.23599999999999999</v>
      </c>
      <c r="H47" s="238"/>
      <c r="I47" s="191"/>
      <c r="J47" s="238"/>
      <c r="K47" s="191"/>
      <c r="O47" s="192"/>
      <c r="P47" s="238"/>
      <c r="Q47" s="192"/>
      <c r="R47" s="238"/>
      <c r="V47" s="192"/>
      <c r="W47" s="192"/>
      <c r="X47" s="192"/>
    </row>
    <row r="48" spans="1:24" ht="13.8" thickBot="1" x14ac:dyDescent="0.35">
      <c r="A48" s="205" t="s">
        <v>129</v>
      </c>
      <c r="B48" s="215">
        <v>3136</v>
      </c>
      <c r="C48" s="215">
        <v>4843</v>
      </c>
      <c r="D48" s="223">
        <v>-0.35199999999999998</v>
      </c>
      <c r="E48" s="215">
        <v>2901</v>
      </c>
      <c r="F48" s="223">
        <v>8.1000000000000003E-2</v>
      </c>
      <c r="H48" s="238"/>
      <c r="I48" s="191"/>
      <c r="J48" s="238"/>
      <c r="K48" s="191"/>
      <c r="O48" s="192"/>
      <c r="P48" s="238"/>
      <c r="Q48" s="192"/>
      <c r="R48" s="238"/>
      <c r="V48" s="192"/>
      <c r="W48" s="192"/>
      <c r="X48" s="192"/>
    </row>
    <row r="49" spans="1:24" ht="13.8" thickBot="1" x14ac:dyDescent="0.35">
      <c r="A49" s="205" t="s">
        <v>130</v>
      </c>
      <c r="B49" s="215">
        <v>386</v>
      </c>
      <c r="C49" s="215">
        <v>271</v>
      </c>
      <c r="D49" s="223">
        <v>0.42399999999999999</v>
      </c>
      <c r="E49" s="215">
        <v>204</v>
      </c>
      <c r="F49" s="223">
        <v>0.89200000000000002</v>
      </c>
      <c r="H49" s="238"/>
      <c r="I49" s="191"/>
      <c r="J49" s="238"/>
      <c r="K49" s="191"/>
      <c r="O49" s="192"/>
      <c r="P49" s="238"/>
      <c r="Q49" s="192"/>
      <c r="R49" s="238"/>
      <c r="V49" s="192"/>
      <c r="W49" s="192"/>
      <c r="X49" s="192"/>
    </row>
    <row r="50" spans="1:24" ht="13.8" thickBot="1" x14ac:dyDescent="0.35">
      <c r="A50" s="205" t="s">
        <v>131</v>
      </c>
      <c r="B50" s="215">
        <v>41571</v>
      </c>
      <c r="C50" s="215">
        <v>42957</v>
      </c>
      <c r="D50" s="223">
        <v>-3.2000000000000001E-2</v>
      </c>
      <c r="E50" s="215">
        <v>42955</v>
      </c>
      <c r="F50" s="223">
        <v>-3.2000000000000001E-2</v>
      </c>
      <c r="H50" s="238"/>
      <c r="I50" s="191"/>
      <c r="J50" s="238"/>
      <c r="K50" s="191"/>
      <c r="O50" s="192"/>
      <c r="P50" s="238"/>
      <c r="Q50" s="192"/>
      <c r="R50" s="238"/>
      <c r="V50" s="192"/>
      <c r="W50" s="192"/>
      <c r="X50" s="192"/>
    </row>
    <row r="51" spans="1:24" ht="13.8" thickBot="1" x14ac:dyDescent="0.35">
      <c r="A51" s="205" t="s">
        <v>132</v>
      </c>
      <c r="B51" s="215">
        <v>77133</v>
      </c>
      <c r="C51" s="215">
        <v>65154</v>
      </c>
      <c r="D51" s="223">
        <v>0.184</v>
      </c>
      <c r="E51" s="215">
        <v>57481</v>
      </c>
      <c r="F51" s="223">
        <v>0.34200000000000003</v>
      </c>
      <c r="H51" s="238"/>
      <c r="I51" s="191"/>
      <c r="J51" s="238"/>
      <c r="K51" s="191"/>
      <c r="O51" s="192"/>
      <c r="P51" s="238"/>
      <c r="Q51" s="192"/>
      <c r="R51" s="238"/>
      <c r="V51" s="192"/>
      <c r="W51" s="192"/>
      <c r="X51" s="192"/>
    </row>
    <row r="52" spans="1:24" ht="13.8" thickBot="1" x14ac:dyDescent="0.35">
      <c r="A52" s="206" t="s">
        <v>133</v>
      </c>
      <c r="B52" s="214">
        <v>132778</v>
      </c>
      <c r="C52" s="214">
        <v>122808</v>
      </c>
      <c r="D52" s="221">
        <v>8.1000000000000003E-2</v>
      </c>
      <c r="E52" s="214">
        <v>110541</v>
      </c>
      <c r="F52" s="221">
        <v>0.20100000000000001</v>
      </c>
      <c r="H52" s="238"/>
      <c r="I52" s="191"/>
      <c r="J52" s="238"/>
      <c r="K52" s="191"/>
      <c r="O52" s="192"/>
      <c r="P52" s="238"/>
      <c r="Q52" s="192"/>
      <c r="R52" s="238"/>
      <c r="V52" s="192"/>
      <c r="W52" s="192"/>
      <c r="X52" s="192"/>
    </row>
    <row r="53" spans="1:24" ht="13.8" thickBot="1" x14ac:dyDescent="0.35">
      <c r="A53" s="205" t="s">
        <v>134</v>
      </c>
      <c r="B53" s="215">
        <v>572</v>
      </c>
      <c r="C53" s="215">
        <v>483</v>
      </c>
      <c r="D53" s="223">
        <v>0.184</v>
      </c>
      <c r="E53" s="215">
        <v>2300</v>
      </c>
      <c r="F53" s="223">
        <v>-0.751</v>
      </c>
      <c r="H53" s="238"/>
      <c r="I53" s="191"/>
      <c r="J53" s="238"/>
      <c r="K53" s="191"/>
      <c r="O53" s="192"/>
      <c r="P53" s="238"/>
      <c r="Q53" s="192"/>
      <c r="R53" s="238"/>
      <c r="V53" s="192"/>
      <c r="W53" s="192"/>
      <c r="X53" s="192"/>
    </row>
    <row r="54" spans="1:24" ht="13.8" thickBot="1" x14ac:dyDescent="0.35">
      <c r="A54" s="205" t="s">
        <v>46</v>
      </c>
      <c r="B54" s="215">
        <v>24838</v>
      </c>
      <c r="C54" s="215">
        <v>23347</v>
      </c>
      <c r="D54" s="223">
        <v>6.4000000000000001E-2</v>
      </c>
      <c r="E54" s="215">
        <v>24947</v>
      </c>
      <c r="F54" s="223">
        <v>-4.0000000000000001E-3</v>
      </c>
      <c r="H54" s="238"/>
      <c r="I54" s="191"/>
      <c r="J54" s="238"/>
      <c r="K54" s="191"/>
      <c r="O54" s="192"/>
      <c r="P54" s="238"/>
      <c r="Q54" s="192"/>
      <c r="R54" s="238"/>
      <c r="V54" s="192"/>
      <c r="W54" s="192"/>
      <c r="X54" s="192"/>
    </row>
    <row r="55" spans="1:24" ht="13.8" thickBot="1" x14ac:dyDescent="0.35">
      <c r="A55" s="205" t="s">
        <v>135</v>
      </c>
      <c r="B55" s="215">
        <v>3844</v>
      </c>
      <c r="C55" s="215">
        <v>4214</v>
      </c>
      <c r="D55" s="223">
        <v>-8.7999999999999995E-2</v>
      </c>
      <c r="E55" s="215">
        <v>5430</v>
      </c>
      <c r="F55" s="223">
        <v>-0.29199999999999998</v>
      </c>
      <c r="H55" s="238"/>
      <c r="I55" s="191"/>
      <c r="J55" s="238"/>
      <c r="K55" s="191"/>
      <c r="O55" s="192"/>
      <c r="P55" s="238"/>
      <c r="Q55" s="192"/>
      <c r="R55" s="238"/>
      <c r="V55" s="192"/>
      <c r="W55" s="192"/>
      <c r="X55" s="192"/>
    </row>
    <row r="56" spans="1:24" ht="13.8" thickBot="1" x14ac:dyDescent="0.35">
      <c r="A56" s="205" t="s">
        <v>531</v>
      </c>
      <c r="B56" s="215">
        <v>19823</v>
      </c>
      <c r="C56" s="215">
        <v>14359</v>
      </c>
      <c r="D56" s="223">
        <v>0.38100000000000001</v>
      </c>
      <c r="E56" s="215">
        <v>12281</v>
      </c>
      <c r="F56" s="223">
        <v>0.61399999999999999</v>
      </c>
      <c r="H56" s="238"/>
      <c r="I56" s="191"/>
      <c r="J56" s="238"/>
      <c r="K56" s="191"/>
      <c r="O56" s="192"/>
      <c r="P56" s="238"/>
      <c r="Q56" s="192"/>
      <c r="R56" s="238"/>
      <c r="V56" s="192"/>
      <c r="W56" s="192"/>
      <c r="X56" s="192"/>
    </row>
    <row r="57" spans="1:24" ht="13.8" thickBot="1" x14ac:dyDescent="0.35">
      <c r="A57" s="205" t="s">
        <v>532</v>
      </c>
      <c r="B57" s="215">
        <v>7432</v>
      </c>
      <c r="C57" s="215">
        <v>6401</v>
      </c>
      <c r="D57" s="223">
        <v>0.161</v>
      </c>
      <c r="E57" s="215">
        <v>8438</v>
      </c>
      <c r="F57" s="223">
        <v>-0.11899999999999999</v>
      </c>
      <c r="H57" s="238"/>
      <c r="I57" s="191"/>
      <c r="J57" s="238"/>
      <c r="K57" s="191"/>
      <c r="O57" s="192"/>
      <c r="P57" s="238"/>
      <c r="Q57" s="192"/>
      <c r="R57" s="238"/>
      <c r="V57" s="192"/>
      <c r="W57" s="192"/>
      <c r="X57" s="192"/>
    </row>
    <row r="58" spans="1:24" ht="13.8" thickBot="1" x14ac:dyDescent="0.35">
      <c r="A58" s="206" t="s">
        <v>136</v>
      </c>
      <c r="B58" s="214">
        <v>56509</v>
      </c>
      <c r="C58" s="214">
        <v>48804</v>
      </c>
      <c r="D58" s="221">
        <v>0.158</v>
      </c>
      <c r="E58" s="214">
        <v>53396</v>
      </c>
      <c r="F58" s="221">
        <v>5.8000000000000003E-2</v>
      </c>
      <c r="H58" s="238"/>
      <c r="I58" s="191"/>
      <c r="J58" s="238"/>
      <c r="K58" s="191"/>
      <c r="O58" s="192"/>
      <c r="P58" s="238"/>
      <c r="Q58" s="192"/>
      <c r="R58" s="238"/>
      <c r="V58" s="192"/>
      <c r="W58" s="192"/>
      <c r="X58" s="192"/>
    </row>
    <row r="59" spans="1:24" ht="13.8" thickBot="1" x14ac:dyDescent="0.35">
      <c r="A59" s="206" t="s">
        <v>48</v>
      </c>
      <c r="B59" s="214">
        <v>76269</v>
      </c>
      <c r="C59" s="214">
        <v>74004</v>
      </c>
      <c r="D59" s="221">
        <v>3.1E-2</v>
      </c>
      <c r="E59" s="214">
        <v>57145</v>
      </c>
      <c r="F59" s="221">
        <v>0.33500000000000002</v>
      </c>
      <c r="H59" s="238"/>
      <c r="I59" s="191"/>
      <c r="J59" s="238"/>
      <c r="K59" s="191"/>
      <c r="O59" s="192"/>
      <c r="P59" s="238"/>
      <c r="Q59" s="192"/>
      <c r="R59" s="238"/>
      <c r="V59" s="192"/>
      <c r="W59" s="192"/>
      <c r="X59" s="192"/>
    </row>
    <row r="60" spans="1:24" ht="13.8" thickBot="1" x14ac:dyDescent="0.35">
      <c r="A60" s="206" t="s">
        <v>137</v>
      </c>
      <c r="B60" s="214">
        <v>132778</v>
      </c>
      <c r="C60" s="214">
        <v>122808</v>
      </c>
      <c r="D60" s="221">
        <v>8.1000000000000003E-2</v>
      </c>
      <c r="E60" s="214">
        <v>110541</v>
      </c>
      <c r="F60" s="221">
        <v>0.20100000000000001</v>
      </c>
      <c r="H60" s="238"/>
      <c r="I60" s="191"/>
      <c r="J60" s="238"/>
      <c r="K60" s="191"/>
      <c r="O60" s="192"/>
      <c r="P60" s="238"/>
      <c r="Q60" s="192"/>
      <c r="R60" s="238"/>
      <c r="V60" s="192"/>
      <c r="W60" s="192"/>
      <c r="X60" s="192"/>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F4A-858B-422A-8D51-EFFF7927E83D}">
  <sheetPr>
    <tabColor rgb="FF7B2038"/>
  </sheetPr>
  <dimension ref="A1:P64"/>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47.77734375" style="190" customWidth="1"/>
    <col min="2" max="3" width="8.77734375" style="237" bestFit="1" customWidth="1"/>
    <col min="4" max="4" width="10.21875" style="238" bestFit="1" customWidth="1"/>
    <col min="5" max="6" width="8.77734375" style="237" bestFit="1" customWidth="1"/>
    <col min="7" max="7" width="10.21875" style="238" bestFit="1" customWidth="1"/>
    <col min="8" max="8" width="9.109375" style="237" bestFit="1" customWidth="1"/>
    <col min="9" max="9" width="11" style="238" bestFit="1" customWidth="1"/>
    <col min="10" max="16384" width="8.88671875" style="190"/>
  </cols>
  <sheetData>
    <row r="1" spans="1:16" ht="15" x14ac:dyDescent="0.3">
      <c r="A1" s="3" t="s">
        <v>2</v>
      </c>
      <c r="J1" s="251"/>
      <c r="K1" s="251"/>
    </row>
    <row r="2" spans="1:16" ht="15" x14ac:dyDescent="0.3">
      <c r="A2" s="3" t="s">
        <v>301</v>
      </c>
      <c r="J2" s="251"/>
      <c r="K2" s="251"/>
    </row>
    <row r="3" spans="1:16" ht="15" x14ac:dyDescent="0.35">
      <c r="A3" s="4" t="s">
        <v>0</v>
      </c>
      <c r="B3" s="240"/>
      <c r="C3" s="240"/>
      <c r="D3" s="241"/>
      <c r="E3" s="240"/>
      <c r="F3" s="240"/>
      <c r="G3" s="241"/>
      <c r="H3" s="240"/>
      <c r="I3" s="241"/>
      <c r="J3" s="252"/>
      <c r="K3" s="251"/>
    </row>
    <row r="4" spans="1:16" x14ac:dyDescent="0.3">
      <c r="A4" s="253"/>
      <c r="B4" s="244"/>
      <c r="C4" s="244"/>
      <c r="D4" s="245"/>
      <c r="E4" s="244"/>
      <c r="F4" s="244"/>
      <c r="G4" s="245"/>
      <c r="H4" s="254"/>
      <c r="I4" s="255"/>
      <c r="J4" s="256"/>
      <c r="K4" s="256"/>
      <c r="L4" s="256"/>
      <c r="M4" s="256"/>
      <c r="N4" s="256"/>
      <c r="O4" s="256"/>
      <c r="P4" s="256"/>
    </row>
    <row r="5" spans="1:16" ht="13.8" thickBot="1" x14ac:dyDescent="0.35">
      <c r="A5" s="187" t="s">
        <v>53</v>
      </c>
      <c r="B5" s="187"/>
      <c r="C5" s="187"/>
      <c r="D5" s="187"/>
      <c r="E5" s="187"/>
      <c r="F5" s="187"/>
      <c r="G5" s="187"/>
      <c r="J5" s="257"/>
      <c r="K5" s="237"/>
      <c r="L5" s="238"/>
    </row>
    <row r="6" spans="1:16" ht="13.8" thickBot="1" x14ac:dyDescent="0.35">
      <c r="A6" s="202" t="s">
        <v>0</v>
      </c>
      <c r="B6" s="203" t="s">
        <v>335</v>
      </c>
      <c r="C6" s="203" t="s">
        <v>336</v>
      </c>
      <c r="D6" s="213" t="s">
        <v>5</v>
      </c>
      <c r="E6" s="203" t="s">
        <v>337</v>
      </c>
      <c r="F6" s="203" t="s">
        <v>338</v>
      </c>
      <c r="G6" s="213" t="s">
        <v>5</v>
      </c>
      <c r="H6" s="190"/>
      <c r="I6" s="191"/>
      <c r="J6" s="191"/>
      <c r="K6" s="191"/>
    </row>
    <row r="7" spans="1:16" ht="13.8" thickBot="1" x14ac:dyDescent="0.35">
      <c r="A7" s="205" t="s">
        <v>3</v>
      </c>
      <c r="B7" s="215">
        <v>13733</v>
      </c>
      <c r="C7" s="215">
        <v>10812.999999999998</v>
      </c>
      <c r="D7" s="216">
        <v>0.27</v>
      </c>
      <c r="E7" s="215">
        <v>37354</v>
      </c>
      <c r="F7" s="215">
        <v>25895</v>
      </c>
      <c r="G7" s="216">
        <v>0.443</v>
      </c>
      <c r="H7" s="190"/>
      <c r="I7" s="191"/>
      <c r="J7" s="191"/>
      <c r="K7" s="191"/>
    </row>
    <row r="8" spans="1:16" ht="13.8" thickBot="1" x14ac:dyDescent="0.35">
      <c r="A8" s="205" t="s">
        <v>268</v>
      </c>
      <c r="B8" s="247">
        <v>-7787</v>
      </c>
      <c r="C8" s="247">
        <v>-6218</v>
      </c>
      <c r="D8" s="216">
        <v>0.252</v>
      </c>
      <c r="E8" s="247">
        <v>-20726</v>
      </c>
      <c r="F8" s="247">
        <v>-15814</v>
      </c>
      <c r="G8" s="216">
        <v>0.311</v>
      </c>
      <c r="H8" s="190"/>
      <c r="I8" s="191"/>
      <c r="J8" s="191"/>
      <c r="K8" s="191"/>
    </row>
    <row r="9" spans="1:16" ht="13.8" thickBot="1" x14ac:dyDescent="0.35">
      <c r="A9" s="206" t="s">
        <v>38</v>
      </c>
      <c r="B9" s="214">
        <v>5946</v>
      </c>
      <c r="C9" s="214">
        <v>4594.9999999999982</v>
      </c>
      <c r="D9" s="213">
        <v>0.29399999999999998</v>
      </c>
      <c r="E9" s="214">
        <v>16628</v>
      </c>
      <c r="F9" s="214">
        <v>10081</v>
      </c>
      <c r="G9" s="213">
        <v>0.64900000000000002</v>
      </c>
      <c r="H9" s="190"/>
      <c r="I9" s="191"/>
      <c r="J9" s="191"/>
      <c r="K9" s="191"/>
    </row>
    <row r="10" spans="1:16" ht="13.8" thickBot="1" x14ac:dyDescent="0.35">
      <c r="A10" s="219" t="s">
        <v>314</v>
      </c>
      <c r="B10" s="220">
        <v>0.433</v>
      </c>
      <c r="C10" s="220">
        <v>0.42499999999999999</v>
      </c>
      <c r="D10" s="258" t="s">
        <v>354</v>
      </c>
      <c r="E10" s="220">
        <v>0.44500000000000001</v>
      </c>
      <c r="F10" s="220">
        <v>0.38900000000000001</v>
      </c>
      <c r="G10" s="258" t="s">
        <v>352</v>
      </c>
      <c r="H10" s="191"/>
      <c r="I10" s="191"/>
      <c r="J10" s="191"/>
      <c r="K10" s="191"/>
    </row>
    <row r="11" spans="1:16" ht="13.8" thickBot="1" x14ac:dyDescent="0.35">
      <c r="A11" s="205" t="s">
        <v>269</v>
      </c>
      <c r="B11" s="215">
        <v>-1877</v>
      </c>
      <c r="C11" s="215">
        <v>-1555</v>
      </c>
      <c r="D11" s="216">
        <v>0.20699999999999999</v>
      </c>
      <c r="E11" s="215">
        <v>-5173</v>
      </c>
      <c r="F11" s="215">
        <v>-3579</v>
      </c>
      <c r="G11" s="216">
        <v>0.44500000000000001</v>
      </c>
      <c r="H11" s="190"/>
      <c r="I11" s="191"/>
      <c r="J11" s="191"/>
      <c r="K11" s="191"/>
    </row>
    <row r="12" spans="1:16" ht="13.8" thickBot="1" x14ac:dyDescent="0.35">
      <c r="A12" s="205" t="s">
        <v>270</v>
      </c>
      <c r="B12" s="215">
        <v>-209</v>
      </c>
      <c r="C12" s="215">
        <v>-118</v>
      </c>
      <c r="D12" s="216">
        <v>0.77100000000000002</v>
      </c>
      <c r="E12" s="215">
        <v>-478</v>
      </c>
      <c r="F12" s="215">
        <v>-383</v>
      </c>
      <c r="G12" s="216">
        <v>0.248</v>
      </c>
      <c r="H12" s="190"/>
      <c r="I12" s="191"/>
      <c r="J12" s="191"/>
      <c r="K12" s="191"/>
    </row>
    <row r="13" spans="1:16" ht="13.8" thickBot="1" x14ac:dyDescent="0.35">
      <c r="A13" s="205" t="s">
        <v>125</v>
      </c>
      <c r="B13" s="215">
        <v>-720</v>
      </c>
      <c r="C13" s="215">
        <v>-842</v>
      </c>
      <c r="D13" s="216">
        <v>-0.14499999999999999</v>
      </c>
      <c r="E13" s="215">
        <v>-1848</v>
      </c>
      <c r="F13" s="215">
        <v>-1986</v>
      </c>
      <c r="G13" s="216">
        <v>-6.9000000000000006E-2</v>
      </c>
      <c r="H13" s="190"/>
      <c r="I13" s="191"/>
      <c r="J13" s="191"/>
      <c r="K13" s="191"/>
    </row>
    <row r="14" spans="1:16" ht="13.8" thickBot="1" x14ac:dyDescent="0.35">
      <c r="A14" s="205" t="s">
        <v>271</v>
      </c>
      <c r="B14" s="215">
        <v>-502</v>
      </c>
      <c r="C14" s="215">
        <v>-307</v>
      </c>
      <c r="D14" s="216">
        <v>0.63500000000000001</v>
      </c>
      <c r="E14" s="215">
        <v>-1089</v>
      </c>
      <c r="F14" s="215">
        <v>-973</v>
      </c>
      <c r="G14" s="216">
        <v>0.11899999999999999</v>
      </c>
      <c r="H14" s="190"/>
      <c r="I14" s="191"/>
      <c r="J14" s="191"/>
      <c r="K14" s="191"/>
    </row>
    <row r="15" spans="1:16" ht="13.8" thickBot="1" x14ac:dyDescent="0.35">
      <c r="A15" s="205" t="s">
        <v>60</v>
      </c>
      <c r="B15" s="215">
        <v>-15</v>
      </c>
      <c r="C15" s="215">
        <v>-164</v>
      </c>
      <c r="D15" s="216">
        <v>-0.90900000000000003</v>
      </c>
      <c r="E15" s="215">
        <v>-124</v>
      </c>
      <c r="F15" s="215">
        <v>-270</v>
      </c>
      <c r="G15" s="216">
        <v>-0.54100000000000004</v>
      </c>
      <c r="H15" s="190"/>
      <c r="I15" s="191"/>
      <c r="J15" s="191"/>
      <c r="K15" s="191"/>
    </row>
    <row r="16" spans="1:16" ht="13.8" thickBot="1" x14ac:dyDescent="0.35">
      <c r="A16" s="206" t="s">
        <v>4</v>
      </c>
      <c r="B16" s="214">
        <v>2623</v>
      </c>
      <c r="C16" s="214">
        <v>1608.9999999999982</v>
      </c>
      <c r="D16" s="213">
        <v>0.63</v>
      </c>
      <c r="E16" s="214">
        <v>7916</v>
      </c>
      <c r="F16" s="214">
        <v>2890</v>
      </c>
      <c r="G16" s="213" t="s">
        <v>6</v>
      </c>
      <c r="H16" s="285"/>
      <c r="I16" s="191"/>
      <c r="J16" s="191"/>
      <c r="K16" s="191"/>
    </row>
    <row r="17" spans="1:13" ht="13.8" thickBot="1" x14ac:dyDescent="0.35">
      <c r="A17" s="219" t="s">
        <v>313</v>
      </c>
      <c r="B17" s="220">
        <v>0.191</v>
      </c>
      <c r="C17" s="220">
        <v>0.14899999999999999</v>
      </c>
      <c r="D17" s="258" t="s">
        <v>355</v>
      </c>
      <c r="E17" s="220">
        <v>0.21199999999999999</v>
      </c>
      <c r="F17" s="220">
        <v>0.112</v>
      </c>
      <c r="G17" s="258" t="s">
        <v>353</v>
      </c>
      <c r="H17" s="238"/>
      <c r="I17" s="191"/>
      <c r="J17" s="191"/>
      <c r="K17" s="191"/>
    </row>
    <row r="18" spans="1:13" ht="13.8" thickBot="1" x14ac:dyDescent="0.35">
      <c r="A18" s="205" t="s">
        <v>62</v>
      </c>
      <c r="B18" s="215">
        <v>-1207</v>
      </c>
      <c r="C18" s="215">
        <v>-1120</v>
      </c>
      <c r="D18" s="216">
        <v>7.8E-2</v>
      </c>
      <c r="E18" s="215">
        <v>-3476</v>
      </c>
      <c r="F18" s="215">
        <v>-3409</v>
      </c>
      <c r="G18" s="216">
        <v>0.02</v>
      </c>
      <c r="H18" s="190"/>
      <c r="I18" s="191"/>
      <c r="J18" s="191"/>
      <c r="K18" s="191"/>
    </row>
    <row r="19" spans="1:13" ht="13.8" thickBot="1" x14ac:dyDescent="0.35">
      <c r="A19" s="205" t="s">
        <v>126</v>
      </c>
      <c r="B19" s="215">
        <v>-823</v>
      </c>
      <c r="C19" s="215">
        <v>-1015</v>
      </c>
      <c r="D19" s="216">
        <v>-0.189</v>
      </c>
      <c r="E19" s="215">
        <v>-2554</v>
      </c>
      <c r="F19" s="215">
        <v>-2869</v>
      </c>
      <c r="G19" s="216">
        <v>-0.11</v>
      </c>
      <c r="H19" s="190"/>
      <c r="I19" s="191"/>
      <c r="J19" s="191"/>
      <c r="K19" s="191"/>
    </row>
    <row r="20" spans="1:13" ht="13.8" thickBot="1" x14ac:dyDescent="0.35">
      <c r="A20" s="205" t="s">
        <v>272</v>
      </c>
      <c r="B20" s="215">
        <v>814</v>
      </c>
      <c r="C20" s="215">
        <v>-3024</v>
      </c>
      <c r="D20" s="216" t="s">
        <v>6</v>
      </c>
      <c r="E20" s="215">
        <v>3638</v>
      </c>
      <c r="F20" s="215">
        <v>-5750</v>
      </c>
      <c r="G20" s="216" t="s">
        <v>6</v>
      </c>
      <c r="H20" s="190"/>
      <c r="I20" s="191"/>
      <c r="J20" s="191"/>
      <c r="K20" s="191"/>
    </row>
    <row r="21" spans="1:13" ht="13.8" thickBot="1" x14ac:dyDescent="0.35">
      <c r="A21" s="205" t="s">
        <v>318</v>
      </c>
      <c r="B21" s="215">
        <v>39</v>
      </c>
      <c r="C21" s="215">
        <v>0</v>
      </c>
      <c r="D21" s="216" t="s">
        <v>6</v>
      </c>
      <c r="E21" s="215">
        <v>477</v>
      </c>
      <c r="F21" s="215">
        <v>0</v>
      </c>
      <c r="G21" s="216" t="s">
        <v>6</v>
      </c>
      <c r="H21" s="190"/>
      <c r="I21" s="191"/>
      <c r="J21" s="191"/>
      <c r="K21" s="191"/>
    </row>
    <row r="22" spans="1:13" ht="13.8" thickBot="1" x14ac:dyDescent="0.35">
      <c r="A22" s="206" t="s">
        <v>303</v>
      </c>
      <c r="B22" s="249">
        <v>1446</v>
      </c>
      <c r="C22" s="249">
        <v>-3550.0000000000018</v>
      </c>
      <c r="D22" s="213" t="s">
        <v>6</v>
      </c>
      <c r="E22" s="249">
        <v>6001</v>
      </c>
      <c r="F22" s="249">
        <v>-9138</v>
      </c>
      <c r="G22" s="213" t="s">
        <v>6</v>
      </c>
      <c r="H22" s="190"/>
      <c r="I22" s="191"/>
      <c r="J22" s="191"/>
      <c r="K22" s="191"/>
    </row>
    <row r="23" spans="1:13" ht="13.8" thickBot="1" x14ac:dyDescent="0.35">
      <c r="A23" s="206" t="s">
        <v>304</v>
      </c>
      <c r="B23" s="259">
        <v>1446</v>
      </c>
      <c r="C23" s="259">
        <v>-3550.0000000000018</v>
      </c>
      <c r="D23" s="213" t="s">
        <v>6</v>
      </c>
      <c r="E23" s="259">
        <v>6001</v>
      </c>
      <c r="F23" s="259">
        <v>-9138</v>
      </c>
      <c r="G23" s="213" t="s">
        <v>6</v>
      </c>
      <c r="H23" s="190"/>
      <c r="I23" s="191"/>
      <c r="J23" s="191"/>
      <c r="K23" s="191"/>
    </row>
    <row r="24" spans="1:13" x14ac:dyDescent="0.3">
      <c r="B24" s="190"/>
      <c r="C24" s="190"/>
      <c r="D24" s="190"/>
      <c r="E24" s="190"/>
      <c r="F24" s="190"/>
      <c r="G24" s="190"/>
      <c r="H24" s="190"/>
      <c r="I24" s="190"/>
    </row>
    <row r="25" spans="1:13" x14ac:dyDescent="0.3">
      <c r="B25" s="190"/>
      <c r="C25" s="190"/>
      <c r="D25" s="190"/>
      <c r="E25" s="190"/>
      <c r="F25" s="190"/>
      <c r="G25" s="190"/>
      <c r="H25" s="190"/>
      <c r="I25" s="190"/>
    </row>
    <row r="26" spans="1:13" ht="13.8" thickBot="1" x14ac:dyDescent="0.35">
      <c r="A26" s="187" t="s">
        <v>69</v>
      </c>
      <c r="B26" s="187"/>
      <c r="C26" s="187"/>
      <c r="D26" s="187"/>
      <c r="E26" s="187"/>
      <c r="F26" s="187"/>
      <c r="G26" s="187"/>
      <c r="H26" s="190"/>
      <c r="I26" s="190"/>
    </row>
    <row r="27" spans="1:13" ht="13.8" thickBot="1" x14ac:dyDescent="0.35">
      <c r="A27" s="202" t="s">
        <v>0</v>
      </c>
      <c r="B27" s="203" t="s">
        <v>335</v>
      </c>
      <c r="C27" s="203" t="s">
        <v>336</v>
      </c>
      <c r="D27" s="213" t="s">
        <v>5</v>
      </c>
      <c r="E27" s="203" t="s">
        <v>337</v>
      </c>
      <c r="F27" s="203" t="s">
        <v>338</v>
      </c>
      <c r="G27" s="213" t="s">
        <v>5</v>
      </c>
      <c r="H27" s="190"/>
      <c r="I27" s="190"/>
    </row>
    <row r="28" spans="1:13" ht="13.8" thickBot="1" x14ac:dyDescent="0.35">
      <c r="A28" s="205" t="s">
        <v>70</v>
      </c>
      <c r="B28" s="215">
        <v>14160</v>
      </c>
      <c r="C28" s="215">
        <v>13538</v>
      </c>
      <c r="D28" s="223">
        <v>4.5999999999999999E-2</v>
      </c>
      <c r="E28" s="215">
        <v>44302</v>
      </c>
      <c r="F28" s="215">
        <v>33143</v>
      </c>
      <c r="G28" s="223">
        <v>0.33700000000000002</v>
      </c>
      <c r="H28" s="190"/>
      <c r="I28" s="237"/>
      <c r="J28" s="237"/>
      <c r="K28" s="191"/>
      <c r="L28" s="237"/>
      <c r="M28" s="237"/>
    </row>
    <row r="29" spans="1:13" ht="13.8" thickBot="1" x14ac:dyDescent="0.35">
      <c r="A29" s="205" t="s">
        <v>71</v>
      </c>
      <c r="B29" s="215">
        <v>-9384</v>
      </c>
      <c r="C29" s="215">
        <v>-6530</v>
      </c>
      <c r="D29" s="223">
        <v>0.437</v>
      </c>
      <c r="E29" s="215">
        <v>-20292</v>
      </c>
      <c r="F29" s="215">
        <v>-11533</v>
      </c>
      <c r="G29" s="223">
        <v>0.75900000000000001</v>
      </c>
      <c r="H29" s="190"/>
      <c r="I29" s="237"/>
      <c r="J29" s="237"/>
      <c r="K29" s="191"/>
      <c r="L29" s="237"/>
      <c r="M29" s="237"/>
    </row>
    <row r="30" spans="1:13" ht="13.8" thickBot="1" x14ac:dyDescent="0.35">
      <c r="A30" s="205" t="s">
        <v>72</v>
      </c>
      <c r="B30" s="215">
        <v>-2390</v>
      </c>
      <c r="C30" s="215">
        <v>-2319</v>
      </c>
      <c r="D30" s="223">
        <v>3.1E-2</v>
      </c>
      <c r="E30" s="215">
        <v>-6872</v>
      </c>
      <c r="F30" s="215">
        <v>-5909</v>
      </c>
      <c r="G30" s="223">
        <v>0.16300000000000001</v>
      </c>
      <c r="H30" s="190"/>
      <c r="I30" s="237"/>
      <c r="J30" s="237"/>
      <c r="K30" s="191"/>
      <c r="L30" s="237"/>
      <c r="M30" s="237"/>
    </row>
    <row r="31" spans="1:13" ht="13.8" thickBot="1" x14ac:dyDescent="0.35">
      <c r="A31" s="205" t="s">
        <v>273</v>
      </c>
      <c r="B31" s="215">
        <v>-3202</v>
      </c>
      <c r="C31" s="215">
        <v>-2151</v>
      </c>
      <c r="D31" s="223">
        <v>0.48899999999999999</v>
      </c>
      <c r="E31" s="215">
        <v>-7815</v>
      </c>
      <c r="F31" s="215">
        <v>-6704</v>
      </c>
      <c r="G31" s="223">
        <v>0.16600000000000001</v>
      </c>
      <c r="H31" s="190"/>
      <c r="I31" s="237"/>
      <c r="J31" s="237"/>
      <c r="K31" s="191"/>
      <c r="L31" s="237"/>
      <c r="M31" s="237"/>
    </row>
    <row r="32" spans="1:13" ht="13.8" thickBot="1" x14ac:dyDescent="0.35">
      <c r="A32" s="205" t="s">
        <v>73</v>
      </c>
      <c r="B32" s="215">
        <v>-452</v>
      </c>
      <c r="C32" s="215">
        <v>-703</v>
      </c>
      <c r="D32" s="223">
        <v>-0.35699999999999998</v>
      </c>
      <c r="E32" s="215">
        <v>-2242</v>
      </c>
      <c r="F32" s="215">
        <v>-2687</v>
      </c>
      <c r="G32" s="223">
        <v>-0.16600000000000001</v>
      </c>
      <c r="H32" s="190"/>
      <c r="I32" s="237"/>
      <c r="J32" s="237"/>
      <c r="K32" s="191"/>
      <c r="L32" s="237"/>
      <c r="M32" s="237"/>
    </row>
    <row r="33" spans="1:13" ht="13.8" thickBot="1" x14ac:dyDescent="0.35">
      <c r="A33" s="206" t="s">
        <v>101</v>
      </c>
      <c r="B33" s="214">
        <v>-1268</v>
      </c>
      <c r="C33" s="214">
        <v>1835</v>
      </c>
      <c r="D33" s="221" t="s">
        <v>6</v>
      </c>
      <c r="E33" s="214">
        <v>7081</v>
      </c>
      <c r="F33" s="214">
        <v>6310</v>
      </c>
      <c r="G33" s="221">
        <v>0.122</v>
      </c>
      <c r="H33" s="190"/>
      <c r="I33" s="191"/>
      <c r="J33" s="191"/>
      <c r="K33" s="191"/>
    </row>
    <row r="34" spans="1:13" ht="13.8" thickBot="1" x14ac:dyDescent="0.35">
      <c r="A34" s="205" t="s">
        <v>127</v>
      </c>
      <c r="B34" s="215">
        <v>-2454</v>
      </c>
      <c r="C34" s="215">
        <v>-854</v>
      </c>
      <c r="D34" s="223" t="s">
        <v>6</v>
      </c>
      <c r="E34" s="215">
        <v>-8051</v>
      </c>
      <c r="F34" s="215">
        <v>-1889</v>
      </c>
      <c r="G34" s="223" t="s">
        <v>6</v>
      </c>
      <c r="H34" s="190"/>
      <c r="I34" s="237"/>
      <c r="J34" s="237"/>
      <c r="K34" s="191"/>
      <c r="L34" s="237"/>
      <c r="M34" s="237"/>
    </row>
    <row r="35" spans="1:13" ht="13.8" thickBot="1" x14ac:dyDescent="0.35">
      <c r="A35" s="205" t="s">
        <v>310</v>
      </c>
      <c r="B35" s="215">
        <v>224</v>
      </c>
      <c r="C35" s="215">
        <v>0</v>
      </c>
      <c r="D35" s="223" t="s">
        <v>6</v>
      </c>
      <c r="E35" s="215">
        <v>758</v>
      </c>
      <c r="F35" s="215">
        <v>0</v>
      </c>
      <c r="G35" s="223" t="s">
        <v>6</v>
      </c>
      <c r="H35" s="190"/>
      <c r="I35" s="237"/>
      <c r="J35" s="237"/>
      <c r="K35" s="191"/>
      <c r="L35" s="237"/>
      <c r="M35" s="237"/>
    </row>
    <row r="36" spans="1:13" ht="13.8" thickBot="1" x14ac:dyDescent="0.35">
      <c r="A36" s="206" t="s">
        <v>547</v>
      </c>
      <c r="B36" s="214">
        <v>-2230</v>
      </c>
      <c r="C36" s="214">
        <v>-854</v>
      </c>
      <c r="D36" s="221" t="s">
        <v>6</v>
      </c>
      <c r="E36" s="214">
        <v>-7293</v>
      </c>
      <c r="F36" s="214">
        <v>-1889</v>
      </c>
      <c r="G36" s="221" t="s">
        <v>6</v>
      </c>
      <c r="H36" s="190"/>
      <c r="I36" s="191"/>
      <c r="J36" s="191"/>
      <c r="K36" s="191"/>
    </row>
    <row r="37" spans="1:13" ht="13.8" thickBot="1" x14ac:dyDescent="0.35">
      <c r="A37" s="205" t="s">
        <v>79</v>
      </c>
      <c r="B37" s="215">
        <v>7708</v>
      </c>
      <c r="C37" s="215">
        <v>2825</v>
      </c>
      <c r="D37" s="223" t="s">
        <v>6</v>
      </c>
      <c r="E37" s="215">
        <v>11393</v>
      </c>
      <c r="F37" s="215">
        <v>3437</v>
      </c>
      <c r="G37" s="223" t="s">
        <v>6</v>
      </c>
      <c r="H37" s="190"/>
      <c r="I37" s="237"/>
      <c r="J37" s="237"/>
      <c r="K37" s="191"/>
      <c r="L37" s="237"/>
      <c r="M37" s="237"/>
    </row>
    <row r="38" spans="1:13" ht="13.8" thickBot="1" x14ac:dyDescent="0.35">
      <c r="A38" s="205" t="s">
        <v>274</v>
      </c>
      <c r="B38" s="215">
        <v>-2569</v>
      </c>
      <c r="C38" s="215">
        <v>-1433</v>
      </c>
      <c r="D38" s="223">
        <v>0.79300000000000004</v>
      </c>
      <c r="E38" s="215">
        <v>-6506</v>
      </c>
      <c r="F38" s="215">
        <v>-4457</v>
      </c>
      <c r="G38" s="223">
        <v>0.46</v>
      </c>
      <c r="H38" s="190"/>
      <c r="I38" s="237"/>
      <c r="J38" s="237"/>
      <c r="K38" s="191"/>
      <c r="L38" s="237"/>
      <c r="M38" s="237"/>
    </row>
    <row r="39" spans="1:13" ht="13.8" thickBot="1" x14ac:dyDescent="0.35">
      <c r="A39" s="205" t="s">
        <v>37</v>
      </c>
      <c r="B39" s="215">
        <v>-794</v>
      </c>
      <c r="C39" s="215">
        <v>-823</v>
      </c>
      <c r="D39" s="223">
        <v>-3.5000000000000003E-2</v>
      </c>
      <c r="E39" s="215">
        <v>-2620</v>
      </c>
      <c r="F39" s="215">
        <v>-2449</v>
      </c>
      <c r="G39" s="223">
        <v>7.0000000000000007E-2</v>
      </c>
      <c r="H39" s="190"/>
      <c r="I39" s="237"/>
      <c r="J39" s="237"/>
      <c r="K39" s="191"/>
      <c r="L39" s="237"/>
      <c r="M39" s="237"/>
    </row>
    <row r="40" spans="1:13" ht="13.8" thickBot="1" x14ac:dyDescent="0.35">
      <c r="A40" s="205" t="s">
        <v>103</v>
      </c>
      <c r="B40" s="215">
        <v>-178</v>
      </c>
      <c r="C40" s="215">
        <v>-123</v>
      </c>
      <c r="D40" s="223">
        <v>0.44700000000000001</v>
      </c>
      <c r="E40" s="215">
        <v>-546</v>
      </c>
      <c r="F40" s="215">
        <v>-491</v>
      </c>
      <c r="G40" s="223">
        <v>0.112</v>
      </c>
      <c r="H40" s="190"/>
      <c r="I40" s="237"/>
      <c r="J40" s="237"/>
      <c r="K40" s="191"/>
      <c r="L40" s="237"/>
      <c r="M40" s="237"/>
    </row>
    <row r="41" spans="1:13" ht="13.8" thickBot="1" x14ac:dyDescent="0.35">
      <c r="A41" s="206" t="s">
        <v>104</v>
      </c>
      <c r="B41" s="214">
        <v>4167</v>
      </c>
      <c r="C41" s="214">
        <v>446</v>
      </c>
      <c r="D41" s="221" t="s">
        <v>6</v>
      </c>
      <c r="E41" s="214">
        <v>1721</v>
      </c>
      <c r="F41" s="214">
        <v>-3960</v>
      </c>
      <c r="G41" s="221" t="s">
        <v>6</v>
      </c>
      <c r="H41" s="190"/>
      <c r="I41" s="191"/>
      <c r="J41" s="191"/>
      <c r="K41" s="191"/>
    </row>
    <row r="42" spans="1:13" ht="13.8" thickBot="1" x14ac:dyDescent="0.35">
      <c r="A42" s="205" t="s">
        <v>50</v>
      </c>
      <c r="B42" s="215">
        <v>-325</v>
      </c>
      <c r="C42" s="215">
        <v>195</v>
      </c>
      <c r="D42" s="223" t="s">
        <v>6</v>
      </c>
      <c r="E42" s="215">
        <v>-662</v>
      </c>
      <c r="F42" s="215">
        <v>581</v>
      </c>
      <c r="G42" s="223" t="s">
        <v>6</v>
      </c>
      <c r="H42" s="190"/>
      <c r="I42" s="237"/>
      <c r="J42" s="237"/>
      <c r="K42" s="191"/>
      <c r="L42" s="237"/>
      <c r="M42" s="237"/>
    </row>
    <row r="43" spans="1:13" ht="13.8" thickBot="1" x14ac:dyDescent="0.35">
      <c r="A43" s="206" t="s">
        <v>106</v>
      </c>
      <c r="B43" s="214">
        <v>344</v>
      </c>
      <c r="C43" s="214">
        <v>1622</v>
      </c>
      <c r="D43" s="221">
        <v>-0.78800000000000003</v>
      </c>
      <c r="E43" s="214">
        <v>847</v>
      </c>
      <c r="F43" s="214">
        <v>1042</v>
      </c>
      <c r="G43" s="221">
        <v>-0.187</v>
      </c>
      <c r="H43" s="190"/>
      <c r="I43" s="191"/>
      <c r="J43" s="191"/>
      <c r="K43" s="191"/>
    </row>
    <row r="44" spans="1:13" ht="13.8" thickBot="1" x14ac:dyDescent="0.35">
      <c r="A44" s="206" t="s">
        <v>111</v>
      </c>
      <c r="B44" s="214">
        <v>8689</v>
      </c>
      <c r="C44" s="214">
        <v>4650</v>
      </c>
      <c r="D44" s="221">
        <v>0.86899999999999999</v>
      </c>
      <c r="E44" s="214">
        <v>8186</v>
      </c>
      <c r="F44" s="214">
        <v>5230</v>
      </c>
      <c r="G44" s="221">
        <v>0.56499999999999995</v>
      </c>
      <c r="H44" s="190"/>
      <c r="I44" s="191"/>
      <c r="J44" s="191"/>
      <c r="K44" s="191"/>
    </row>
    <row r="45" spans="1:13" ht="13.8" thickBot="1" x14ac:dyDescent="0.35">
      <c r="A45" s="206" t="s">
        <v>112</v>
      </c>
      <c r="B45" s="214">
        <v>9033</v>
      </c>
      <c r="C45" s="214">
        <v>6272</v>
      </c>
      <c r="D45" s="221">
        <v>0.44</v>
      </c>
      <c r="E45" s="214">
        <v>9033</v>
      </c>
      <c r="F45" s="214">
        <v>6272</v>
      </c>
      <c r="G45" s="221">
        <v>0.44</v>
      </c>
      <c r="H45" s="190"/>
      <c r="I45" s="191"/>
      <c r="J45" s="191"/>
      <c r="K45" s="191"/>
    </row>
    <row r="46" spans="1:13" x14ac:dyDescent="0.3">
      <c r="B46" s="192"/>
      <c r="C46" s="192"/>
      <c r="D46" s="190"/>
      <c r="E46" s="192"/>
      <c r="F46" s="192"/>
      <c r="G46" s="190"/>
      <c r="H46" s="190"/>
      <c r="I46" s="190"/>
    </row>
    <row r="47" spans="1:13" x14ac:dyDescent="0.3">
      <c r="B47" s="192"/>
      <c r="C47" s="190"/>
      <c r="D47" s="190"/>
      <c r="E47" s="192"/>
      <c r="F47" s="190"/>
      <c r="G47" s="190"/>
      <c r="H47" s="190"/>
      <c r="I47" s="190"/>
    </row>
    <row r="48" spans="1:13" ht="13.8" thickBot="1" x14ac:dyDescent="0.35">
      <c r="A48" s="187" t="s">
        <v>86</v>
      </c>
      <c r="B48" s="187"/>
      <c r="C48" s="187"/>
      <c r="D48" s="188"/>
      <c r="E48" s="187"/>
      <c r="F48" s="187"/>
      <c r="G48" s="190"/>
      <c r="H48" s="190"/>
      <c r="I48" s="190"/>
    </row>
    <row r="49" spans="1:11" ht="13.8" thickBot="1" x14ac:dyDescent="0.35">
      <c r="A49" s="202" t="s">
        <v>0</v>
      </c>
      <c r="B49" s="226">
        <v>44469</v>
      </c>
      <c r="C49" s="226">
        <v>44377</v>
      </c>
      <c r="D49" s="204" t="s">
        <v>5</v>
      </c>
      <c r="E49" s="226">
        <v>44196</v>
      </c>
      <c r="F49" s="204" t="s">
        <v>5</v>
      </c>
      <c r="G49" s="190"/>
      <c r="H49" s="190"/>
      <c r="I49" s="191"/>
      <c r="J49" s="191"/>
    </row>
    <row r="50" spans="1:11" ht="13.8" thickBot="1" x14ac:dyDescent="0.35">
      <c r="A50" s="205" t="s">
        <v>41</v>
      </c>
      <c r="B50" s="215">
        <v>9033</v>
      </c>
      <c r="C50" s="215">
        <v>8689</v>
      </c>
      <c r="D50" s="223">
        <v>0.04</v>
      </c>
      <c r="E50" s="215">
        <v>8186</v>
      </c>
      <c r="F50" s="223">
        <v>0.10299999999999999</v>
      </c>
      <c r="H50" s="265"/>
      <c r="I50" s="191"/>
      <c r="J50" s="191"/>
    </row>
    <row r="51" spans="1:11" ht="13.8" thickBot="1" x14ac:dyDescent="0.35">
      <c r="A51" s="205" t="s">
        <v>279</v>
      </c>
      <c r="B51" s="215">
        <v>288</v>
      </c>
      <c r="C51" s="215">
        <v>714</v>
      </c>
      <c r="D51" s="223">
        <v>-0.59699999999999998</v>
      </c>
      <c r="E51" s="215">
        <v>875</v>
      </c>
      <c r="F51" s="223">
        <v>-0.67100000000000004</v>
      </c>
      <c r="H51" s="265"/>
      <c r="I51" s="191"/>
      <c r="J51" s="191"/>
      <c r="K51" s="191"/>
    </row>
    <row r="52" spans="1:11" ht="13.8" thickBot="1" x14ac:dyDescent="0.35">
      <c r="A52" s="205" t="s">
        <v>128</v>
      </c>
      <c r="B52" s="215">
        <v>12650</v>
      </c>
      <c r="C52" s="215">
        <v>11556</v>
      </c>
      <c r="D52" s="223">
        <v>9.5000000000000001E-2</v>
      </c>
      <c r="E52" s="215">
        <v>15898</v>
      </c>
      <c r="F52" s="223">
        <v>-0.20399999999999999</v>
      </c>
      <c r="H52" s="265"/>
      <c r="I52" s="191"/>
      <c r="J52" s="191"/>
      <c r="K52" s="191"/>
    </row>
    <row r="53" spans="1:11" ht="13.8" thickBot="1" x14ac:dyDescent="0.35">
      <c r="A53" s="205" t="s">
        <v>129</v>
      </c>
      <c r="B53" s="215">
        <v>4515</v>
      </c>
      <c r="C53" s="215">
        <v>5604</v>
      </c>
      <c r="D53" s="223">
        <v>-0.19400000000000001</v>
      </c>
      <c r="E53" s="215">
        <v>2695</v>
      </c>
      <c r="F53" s="223">
        <v>0.67500000000000004</v>
      </c>
      <c r="H53" s="265"/>
      <c r="I53" s="191"/>
      <c r="J53" s="191"/>
      <c r="K53" s="191"/>
    </row>
    <row r="54" spans="1:11" ht="13.8" thickBot="1" x14ac:dyDescent="0.35">
      <c r="A54" s="205" t="s">
        <v>130</v>
      </c>
      <c r="B54" s="215">
        <v>36701</v>
      </c>
      <c r="C54" s="215">
        <v>29168</v>
      </c>
      <c r="D54" s="223">
        <v>0.25800000000000001</v>
      </c>
      <c r="E54" s="215">
        <v>26545</v>
      </c>
      <c r="F54" s="223">
        <v>0.38300000000000001</v>
      </c>
      <c r="H54" s="265"/>
      <c r="I54" s="191"/>
      <c r="J54" s="191"/>
      <c r="K54" s="191"/>
    </row>
    <row r="55" spans="1:11" ht="13.8" thickBot="1" x14ac:dyDescent="0.35">
      <c r="A55" s="205" t="s">
        <v>131</v>
      </c>
      <c r="B55" s="215">
        <v>308</v>
      </c>
      <c r="C55" s="215">
        <v>312</v>
      </c>
      <c r="D55" s="223">
        <v>-1.2999999999999999E-2</v>
      </c>
      <c r="E55" s="215">
        <v>274</v>
      </c>
      <c r="F55" s="223">
        <v>0.124</v>
      </c>
      <c r="H55" s="265"/>
      <c r="I55" s="191"/>
      <c r="J55" s="191"/>
      <c r="K55" s="191"/>
    </row>
    <row r="56" spans="1:11" ht="13.8" thickBot="1" x14ac:dyDescent="0.35">
      <c r="A56" s="205" t="s">
        <v>42</v>
      </c>
      <c r="B56" s="215">
        <v>10803</v>
      </c>
      <c r="C56" s="215">
        <v>10803</v>
      </c>
      <c r="D56" s="223" t="s">
        <v>6</v>
      </c>
      <c r="E56" s="215">
        <v>10803</v>
      </c>
      <c r="F56" s="223" t="s">
        <v>6</v>
      </c>
      <c r="H56" s="265"/>
      <c r="I56" s="191"/>
      <c r="J56" s="191"/>
      <c r="K56" s="191"/>
    </row>
    <row r="57" spans="1:11" ht="13.8" thickBot="1" x14ac:dyDescent="0.35">
      <c r="A57" s="205" t="s">
        <v>132</v>
      </c>
      <c r="B57" s="215">
        <v>59441</v>
      </c>
      <c r="C57" s="215">
        <v>55537</v>
      </c>
      <c r="D57" s="223">
        <v>7.0000000000000007E-2</v>
      </c>
      <c r="E57" s="215">
        <v>55108</v>
      </c>
      <c r="F57" s="223">
        <v>7.9000000000000001E-2</v>
      </c>
      <c r="H57" s="265"/>
      <c r="I57" s="191"/>
      <c r="J57" s="191"/>
      <c r="K57" s="191"/>
    </row>
    <row r="58" spans="1:11" ht="13.8" thickBot="1" x14ac:dyDescent="0.35">
      <c r="A58" s="206" t="s">
        <v>133</v>
      </c>
      <c r="B58" s="214">
        <v>133739</v>
      </c>
      <c r="C58" s="214">
        <v>122383</v>
      </c>
      <c r="D58" s="221">
        <v>9.2999999999999999E-2</v>
      </c>
      <c r="E58" s="214">
        <v>120384</v>
      </c>
      <c r="F58" s="221">
        <v>0.111</v>
      </c>
      <c r="H58" s="265"/>
      <c r="I58" s="191"/>
      <c r="J58" s="191"/>
      <c r="K58" s="191"/>
    </row>
    <row r="59" spans="1:11" ht="13.8" thickBot="1" x14ac:dyDescent="0.35">
      <c r="A59" s="205" t="s">
        <v>134</v>
      </c>
      <c r="B59" s="215">
        <v>11929</v>
      </c>
      <c r="C59" s="215">
        <v>6357</v>
      </c>
      <c r="D59" s="223">
        <v>0.877</v>
      </c>
      <c r="E59" s="215">
        <v>4437</v>
      </c>
      <c r="F59" s="223" t="s">
        <v>6</v>
      </c>
      <c r="H59" s="265"/>
      <c r="I59" s="191"/>
      <c r="J59" s="191"/>
      <c r="K59" s="191"/>
    </row>
    <row r="60" spans="1:11" ht="13.8" thickBot="1" x14ac:dyDescent="0.35">
      <c r="A60" s="205" t="s">
        <v>46</v>
      </c>
      <c r="B60" s="215">
        <v>57817</v>
      </c>
      <c r="C60" s="215">
        <v>54246</v>
      </c>
      <c r="D60" s="223">
        <v>6.6000000000000003E-2</v>
      </c>
      <c r="E60" s="215">
        <v>56818</v>
      </c>
      <c r="F60" s="223">
        <v>1.7999999999999999E-2</v>
      </c>
      <c r="H60" s="265"/>
      <c r="I60" s="191"/>
      <c r="J60" s="191"/>
      <c r="K60" s="191"/>
    </row>
    <row r="61" spans="1:11" ht="13.8" thickBot="1" x14ac:dyDescent="0.35">
      <c r="A61" s="205" t="s">
        <v>135</v>
      </c>
      <c r="B61" s="215">
        <v>3810</v>
      </c>
      <c r="C61" s="215">
        <v>3089</v>
      </c>
      <c r="D61" s="223">
        <v>0.23300000000000001</v>
      </c>
      <c r="E61" s="215">
        <v>3811</v>
      </c>
      <c r="F61" s="223">
        <v>0</v>
      </c>
      <c r="H61" s="265"/>
      <c r="I61" s="191"/>
      <c r="J61" s="191"/>
      <c r="K61" s="191"/>
    </row>
    <row r="62" spans="1:11" ht="13.8" thickBot="1" x14ac:dyDescent="0.35">
      <c r="A62" s="206" t="s">
        <v>136</v>
      </c>
      <c r="B62" s="214">
        <v>73556</v>
      </c>
      <c r="C62" s="214">
        <v>63692</v>
      </c>
      <c r="D62" s="221">
        <v>0.155</v>
      </c>
      <c r="E62" s="214">
        <v>65066</v>
      </c>
      <c r="F62" s="221">
        <v>0.13</v>
      </c>
      <c r="H62" s="265"/>
      <c r="I62" s="191"/>
      <c r="J62" s="191"/>
      <c r="K62" s="191"/>
    </row>
    <row r="63" spans="1:11" ht="13.8" thickBot="1" x14ac:dyDescent="0.35">
      <c r="A63" s="206" t="s">
        <v>48</v>
      </c>
      <c r="B63" s="214">
        <v>60183</v>
      </c>
      <c r="C63" s="214">
        <v>58691</v>
      </c>
      <c r="D63" s="221">
        <v>2.5000000000000001E-2</v>
      </c>
      <c r="E63" s="214">
        <v>55318</v>
      </c>
      <c r="F63" s="221">
        <v>8.7999999999999995E-2</v>
      </c>
      <c r="G63" s="190"/>
      <c r="H63" s="265"/>
      <c r="I63" s="191"/>
      <c r="J63" s="191"/>
      <c r="K63" s="191"/>
    </row>
    <row r="64" spans="1:11" ht="13.8" thickBot="1" x14ac:dyDescent="0.35">
      <c r="A64" s="206" t="s">
        <v>137</v>
      </c>
      <c r="B64" s="214">
        <v>133739</v>
      </c>
      <c r="C64" s="214">
        <v>122383</v>
      </c>
      <c r="D64" s="221">
        <v>9.2999999999999999E-2</v>
      </c>
      <c r="E64" s="214">
        <v>120384</v>
      </c>
      <c r="F64" s="221">
        <v>0.111</v>
      </c>
      <c r="G64" s="190"/>
      <c r="H64" s="265"/>
      <c r="I64" s="191"/>
      <c r="J64" s="191"/>
      <c r="K64" s="191"/>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79CB-B8E3-4BDB-A248-87563E55D175}">
  <sheetPr>
    <tabColor rgb="FF7B2038"/>
  </sheetPr>
  <dimension ref="A1:P65"/>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47.77734375" style="190" customWidth="1"/>
    <col min="2" max="3" width="8.77734375" style="237" bestFit="1" customWidth="1"/>
    <col min="4" max="4" width="9.21875" style="238" bestFit="1" customWidth="1"/>
    <col min="5" max="6" width="8.77734375" style="237" bestFit="1" customWidth="1"/>
    <col min="7" max="7" width="9.21875" style="238" bestFit="1" customWidth="1"/>
    <col min="8" max="8" width="12.109375" style="237" bestFit="1" customWidth="1"/>
    <col min="9" max="9" width="11.6640625" style="238" bestFit="1" customWidth="1"/>
    <col min="10" max="10" width="8.88671875" style="190"/>
    <col min="11" max="11" width="10.21875" style="190" bestFit="1" customWidth="1"/>
    <col min="12" max="12" width="14" style="190" bestFit="1" customWidth="1"/>
    <col min="13" max="16384" width="8.88671875" style="190"/>
  </cols>
  <sheetData>
    <row r="1" spans="1:16" ht="15" x14ac:dyDescent="0.3">
      <c r="A1" s="3" t="s">
        <v>2</v>
      </c>
      <c r="J1" s="251"/>
      <c r="K1" s="251"/>
    </row>
    <row r="2" spans="1:16" ht="15" x14ac:dyDescent="0.3">
      <c r="A2" s="3" t="s">
        <v>316</v>
      </c>
      <c r="J2" s="251"/>
      <c r="K2" s="251"/>
    </row>
    <row r="3" spans="1:16" ht="15" x14ac:dyDescent="0.35">
      <c r="A3" s="4" t="s">
        <v>0</v>
      </c>
      <c r="B3" s="240"/>
      <c r="C3" s="240"/>
      <c r="D3" s="241"/>
      <c r="E3" s="240"/>
      <c r="F3" s="240"/>
      <c r="G3" s="241"/>
      <c r="H3" s="240"/>
      <c r="I3" s="241"/>
      <c r="J3" s="252"/>
      <c r="K3" s="251"/>
    </row>
    <row r="4" spans="1:16" x14ac:dyDescent="0.3">
      <c r="A4" s="253"/>
      <c r="B4" s="244"/>
      <c r="C4" s="244"/>
      <c r="D4" s="245"/>
      <c r="E4" s="244"/>
      <c r="F4" s="244"/>
      <c r="G4" s="245"/>
      <c r="H4" s="254"/>
      <c r="I4" s="255"/>
      <c r="J4" s="256"/>
      <c r="K4" s="256"/>
      <c r="L4" s="256"/>
      <c r="M4" s="256"/>
      <c r="N4" s="256"/>
      <c r="O4" s="256"/>
      <c r="P4" s="256"/>
    </row>
    <row r="5" spans="1:16" ht="13.8" thickBot="1" x14ac:dyDescent="0.35">
      <c r="A5" s="187" t="s">
        <v>53</v>
      </c>
      <c r="B5" s="187"/>
      <c r="C5" s="187"/>
      <c r="D5" s="187"/>
      <c r="E5" s="187"/>
      <c r="F5" s="187"/>
      <c r="G5" s="187"/>
      <c r="J5" s="257"/>
      <c r="K5" s="237"/>
      <c r="L5" s="238"/>
    </row>
    <row r="6" spans="1:16" ht="13.8" thickBot="1" x14ac:dyDescent="0.35">
      <c r="A6" s="202" t="s">
        <v>0</v>
      </c>
      <c r="B6" s="203" t="s">
        <v>335</v>
      </c>
      <c r="C6" s="203" t="s">
        <v>336</v>
      </c>
      <c r="D6" s="213" t="s">
        <v>5</v>
      </c>
      <c r="E6" s="203" t="s">
        <v>337</v>
      </c>
      <c r="F6" s="203" t="s">
        <v>338</v>
      </c>
      <c r="G6" s="213" t="s">
        <v>5</v>
      </c>
      <c r="H6" s="190"/>
      <c r="I6" s="190"/>
    </row>
    <row r="7" spans="1:16" ht="13.8" thickBot="1" x14ac:dyDescent="0.35">
      <c r="A7" s="205" t="s">
        <v>3</v>
      </c>
      <c r="B7" s="215">
        <v>19372</v>
      </c>
      <c r="C7" s="215">
        <v>16424</v>
      </c>
      <c r="D7" s="216">
        <v>0.17899999999999999</v>
      </c>
      <c r="E7" s="215">
        <v>44858</v>
      </c>
      <c r="F7" s="215">
        <v>37527</v>
      </c>
      <c r="G7" s="216">
        <v>0.19500000000000001</v>
      </c>
      <c r="H7" s="190"/>
      <c r="I7" s="191"/>
      <c r="J7" s="191"/>
      <c r="L7" s="192"/>
      <c r="M7" s="192"/>
    </row>
    <row r="8" spans="1:16" ht="13.8" thickBot="1" x14ac:dyDescent="0.35">
      <c r="A8" s="205" t="s">
        <v>268</v>
      </c>
      <c r="B8" s="247">
        <v>-12166</v>
      </c>
      <c r="C8" s="247">
        <v>-9233</v>
      </c>
      <c r="D8" s="216">
        <v>0.318</v>
      </c>
      <c r="E8" s="247">
        <v>-28373</v>
      </c>
      <c r="F8" s="247">
        <v>-23656</v>
      </c>
      <c r="G8" s="216">
        <v>0.19900000000000001</v>
      </c>
      <c r="H8" s="190"/>
      <c r="I8" s="191"/>
      <c r="J8" s="191"/>
      <c r="L8" s="192"/>
      <c r="M8" s="192"/>
    </row>
    <row r="9" spans="1:16" ht="13.8" thickBot="1" x14ac:dyDescent="0.35">
      <c r="A9" s="206" t="s">
        <v>38</v>
      </c>
      <c r="B9" s="214">
        <v>7206</v>
      </c>
      <c r="C9" s="214">
        <v>7191</v>
      </c>
      <c r="D9" s="213">
        <v>2E-3</v>
      </c>
      <c r="E9" s="214">
        <v>16485</v>
      </c>
      <c r="F9" s="214">
        <v>13871</v>
      </c>
      <c r="G9" s="213">
        <v>0.188</v>
      </c>
      <c r="H9" s="190"/>
      <c r="I9" s="191"/>
      <c r="J9" s="191"/>
      <c r="L9" s="192"/>
      <c r="M9" s="192"/>
    </row>
    <row r="10" spans="1:16" ht="13.8" thickBot="1" x14ac:dyDescent="0.35">
      <c r="A10" s="219" t="s">
        <v>314</v>
      </c>
      <c r="B10" s="220">
        <v>0.372</v>
      </c>
      <c r="C10" s="220">
        <v>0.438</v>
      </c>
      <c r="D10" s="258" t="s">
        <v>358</v>
      </c>
      <c r="E10" s="220">
        <v>0.36699999999999999</v>
      </c>
      <c r="F10" s="220">
        <v>0.37</v>
      </c>
      <c r="G10" s="258" t="s">
        <v>356</v>
      </c>
      <c r="H10" s="191"/>
      <c r="I10" s="191"/>
      <c r="J10" s="191"/>
    </row>
    <row r="11" spans="1:16" ht="13.8" thickBot="1" x14ac:dyDescent="0.35">
      <c r="A11" s="205" t="s">
        <v>269</v>
      </c>
      <c r="B11" s="215">
        <v>-2311</v>
      </c>
      <c r="C11" s="215">
        <v>-2255</v>
      </c>
      <c r="D11" s="216">
        <v>2.5000000000000001E-2</v>
      </c>
      <c r="E11" s="215">
        <v>-6874</v>
      </c>
      <c r="F11" s="215">
        <v>-6135</v>
      </c>
      <c r="G11" s="216">
        <v>0.12</v>
      </c>
      <c r="H11" s="190"/>
      <c r="I11" s="191"/>
      <c r="J11" s="191"/>
      <c r="L11" s="192"/>
      <c r="M11" s="192"/>
    </row>
    <row r="12" spans="1:16" ht="13.8" thickBot="1" x14ac:dyDescent="0.35">
      <c r="A12" s="205" t="s">
        <v>270</v>
      </c>
      <c r="B12" s="215">
        <v>-261</v>
      </c>
      <c r="C12" s="215">
        <v>-264</v>
      </c>
      <c r="D12" s="216">
        <v>-1.0999999999999999E-2</v>
      </c>
      <c r="E12" s="215">
        <v>-912</v>
      </c>
      <c r="F12" s="215">
        <v>-932</v>
      </c>
      <c r="G12" s="216">
        <v>-2.1000000000000001E-2</v>
      </c>
      <c r="H12" s="190"/>
      <c r="I12" s="191"/>
      <c r="J12" s="191"/>
      <c r="L12" s="192"/>
      <c r="M12" s="192"/>
    </row>
    <row r="13" spans="1:16" ht="13.8" thickBot="1" x14ac:dyDescent="0.35">
      <c r="A13" s="205" t="s">
        <v>125</v>
      </c>
      <c r="B13" s="215">
        <v>-503</v>
      </c>
      <c r="C13" s="215">
        <v>-665</v>
      </c>
      <c r="D13" s="216">
        <v>-0.24399999999999999</v>
      </c>
      <c r="E13" s="215">
        <v>-1685</v>
      </c>
      <c r="F13" s="215">
        <v>-1887</v>
      </c>
      <c r="G13" s="216">
        <v>-0.107</v>
      </c>
      <c r="H13" s="190"/>
      <c r="I13" s="191"/>
      <c r="J13" s="191"/>
      <c r="L13" s="192"/>
      <c r="M13" s="192"/>
    </row>
    <row r="14" spans="1:16" ht="13.8" thickBot="1" x14ac:dyDescent="0.35">
      <c r="A14" s="205" t="s">
        <v>271</v>
      </c>
      <c r="B14" s="215">
        <v>-496</v>
      </c>
      <c r="C14" s="215">
        <v>-334</v>
      </c>
      <c r="D14" s="216">
        <v>0.48499999999999999</v>
      </c>
      <c r="E14" s="215">
        <v>-1211</v>
      </c>
      <c r="F14" s="215">
        <v>-1081</v>
      </c>
      <c r="G14" s="216">
        <v>0.12</v>
      </c>
      <c r="H14" s="190"/>
      <c r="I14" s="191"/>
      <c r="J14" s="191"/>
      <c r="L14" s="192"/>
      <c r="M14" s="192"/>
    </row>
    <row r="15" spans="1:16" ht="13.8" thickBot="1" x14ac:dyDescent="0.35">
      <c r="A15" s="205" t="s">
        <v>60</v>
      </c>
      <c r="B15" s="215">
        <v>-134</v>
      </c>
      <c r="C15" s="215">
        <v>-75</v>
      </c>
      <c r="D15" s="216">
        <v>0.78700000000000003</v>
      </c>
      <c r="E15" s="215">
        <v>-825</v>
      </c>
      <c r="F15" s="215">
        <v>-219</v>
      </c>
      <c r="G15" s="216" t="s">
        <v>6</v>
      </c>
      <c r="H15" s="190"/>
      <c r="I15" s="191"/>
      <c r="J15" s="191"/>
      <c r="L15" s="192"/>
      <c r="M15" s="192"/>
    </row>
    <row r="16" spans="1:16" ht="13.8" thickBot="1" x14ac:dyDescent="0.35">
      <c r="A16" s="206" t="s">
        <v>4</v>
      </c>
      <c r="B16" s="214">
        <v>3501</v>
      </c>
      <c r="C16" s="214">
        <v>3598</v>
      </c>
      <c r="D16" s="213">
        <v>-2.7E-2</v>
      </c>
      <c r="E16" s="214">
        <v>4978</v>
      </c>
      <c r="F16" s="214">
        <v>3617</v>
      </c>
      <c r="G16" s="213">
        <v>0.376</v>
      </c>
      <c r="H16" s="190"/>
      <c r="I16" s="191"/>
      <c r="J16" s="191"/>
      <c r="L16" s="192"/>
      <c r="M16" s="192"/>
    </row>
    <row r="17" spans="1:13" ht="13.8" thickBot="1" x14ac:dyDescent="0.35">
      <c r="A17" s="219" t="s">
        <v>313</v>
      </c>
      <c r="B17" s="220">
        <v>0.18099999999999999</v>
      </c>
      <c r="C17" s="220">
        <v>0.219</v>
      </c>
      <c r="D17" s="258" t="s">
        <v>359</v>
      </c>
      <c r="E17" s="220">
        <v>0.111</v>
      </c>
      <c r="F17" s="220">
        <v>9.6000000000000002E-2</v>
      </c>
      <c r="G17" s="258" t="s">
        <v>357</v>
      </c>
      <c r="H17" s="191"/>
      <c r="I17" s="191"/>
      <c r="J17" s="191"/>
      <c r="L17" s="192"/>
      <c r="M17" s="192"/>
    </row>
    <row r="18" spans="1:13" ht="13.8" thickBot="1" x14ac:dyDescent="0.35">
      <c r="A18" s="205" t="s">
        <v>62</v>
      </c>
      <c r="B18" s="215">
        <v>-1856</v>
      </c>
      <c r="C18" s="215">
        <v>-2073</v>
      </c>
      <c r="D18" s="216">
        <v>-0.105</v>
      </c>
      <c r="E18" s="215">
        <v>-5633</v>
      </c>
      <c r="F18" s="215">
        <v>-6645</v>
      </c>
      <c r="G18" s="216">
        <v>-0.152</v>
      </c>
      <c r="H18" s="190"/>
      <c r="I18" s="191"/>
      <c r="J18" s="191"/>
      <c r="L18" s="192"/>
      <c r="M18" s="192"/>
    </row>
    <row r="19" spans="1:13" ht="13.8" thickBot="1" x14ac:dyDescent="0.35">
      <c r="A19" s="205" t="s">
        <v>126</v>
      </c>
      <c r="B19" s="215">
        <v>-2308</v>
      </c>
      <c r="C19" s="215">
        <v>-2525</v>
      </c>
      <c r="D19" s="216">
        <v>-8.5999999999999993E-2</v>
      </c>
      <c r="E19" s="215">
        <v>-7645</v>
      </c>
      <c r="F19" s="215">
        <v>-7151</v>
      </c>
      <c r="G19" s="216">
        <v>6.9000000000000006E-2</v>
      </c>
      <c r="H19" s="190"/>
      <c r="I19" s="191"/>
      <c r="J19" s="191"/>
      <c r="L19" s="192"/>
      <c r="M19" s="192"/>
    </row>
    <row r="20" spans="1:13" ht="13.8" thickBot="1" x14ac:dyDescent="0.35">
      <c r="A20" s="205" t="s">
        <v>272</v>
      </c>
      <c r="B20" s="215">
        <v>3162</v>
      </c>
      <c r="C20" s="215">
        <v>-6649</v>
      </c>
      <c r="D20" s="216" t="s">
        <v>6</v>
      </c>
      <c r="E20" s="215">
        <v>10866</v>
      </c>
      <c r="F20" s="215">
        <v>-11682</v>
      </c>
      <c r="G20" s="216" t="s">
        <v>6</v>
      </c>
      <c r="H20" s="190"/>
      <c r="I20" s="191"/>
      <c r="J20" s="191"/>
      <c r="L20" s="192"/>
      <c r="M20" s="192"/>
    </row>
    <row r="21" spans="1:13" ht="13.8" thickBot="1" x14ac:dyDescent="0.35">
      <c r="A21" s="206" t="s">
        <v>303</v>
      </c>
      <c r="B21" s="249">
        <v>2499</v>
      </c>
      <c r="C21" s="249">
        <v>-7649</v>
      </c>
      <c r="D21" s="213" t="s">
        <v>6</v>
      </c>
      <c r="E21" s="249">
        <v>2566</v>
      </c>
      <c r="F21" s="249">
        <v>-21861</v>
      </c>
      <c r="G21" s="213" t="s">
        <v>6</v>
      </c>
      <c r="H21" s="190"/>
      <c r="I21" s="191"/>
      <c r="J21" s="191"/>
      <c r="L21" s="192"/>
      <c r="M21" s="192"/>
    </row>
    <row r="22" spans="1:13" ht="13.8" thickBot="1" x14ac:dyDescent="0.35">
      <c r="A22" s="206" t="s">
        <v>319</v>
      </c>
      <c r="B22" s="259">
        <v>2497</v>
      </c>
      <c r="C22" s="259">
        <v>-7649</v>
      </c>
      <c r="D22" s="213" t="s">
        <v>6</v>
      </c>
      <c r="E22" s="259">
        <v>2564</v>
      </c>
      <c r="F22" s="259">
        <v>-21861</v>
      </c>
      <c r="G22" s="213" t="s">
        <v>6</v>
      </c>
      <c r="H22" s="190"/>
      <c r="I22" s="191"/>
      <c r="J22" s="191"/>
      <c r="L22" s="192"/>
      <c r="M22" s="192"/>
    </row>
    <row r="23" spans="1:13" x14ac:dyDescent="0.3">
      <c r="B23" s="190"/>
      <c r="C23" s="190"/>
      <c r="D23" s="190"/>
      <c r="E23" s="190"/>
      <c r="F23" s="190"/>
      <c r="G23" s="190"/>
      <c r="H23" s="190"/>
      <c r="I23" s="191"/>
      <c r="J23" s="191"/>
    </row>
    <row r="24" spans="1:13" x14ac:dyDescent="0.3">
      <c r="B24" s="190"/>
      <c r="C24" s="190"/>
      <c r="D24" s="190"/>
      <c r="E24" s="190"/>
      <c r="F24" s="190"/>
      <c r="G24" s="190"/>
      <c r="H24" s="190"/>
      <c r="I24" s="191"/>
      <c r="J24" s="191"/>
    </row>
    <row r="25" spans="1:13" ht="13.8" thickBot="1" x14ac:dyDescent="0.35">
      <c r="A25" s="187" t="s">
        <v>69</v>
      </c>
      <c r="B25" s="188"/>
      <c r="C25" s="188"/>
      <c r="D25" s="188"/>
      <c r="E25" s="188"/>
      <c r="F25" s="188"/>
      <c r="G25" s="188"/>
      <c r="H25" s="190"/>
      <c r="I25" s="190"/>
    </row>
    <row r="26" spans="1:13" ht="13.8" thickBot="1" x14ac:dyDescent="0.35">
      <c r="A26" s="202" t="s">
        <v>0</v>
      </c>
      <c r="B26" s="203" t="s">
        <v>335</v>
      </c>
      <c r="C26" s="203" t="s">
        <v>336</v>
      </c>
      <c r="D26" s="213" t="s">
        <v>5</v>
      </c>
      <c r="E26" s="203" t="s">
        <v>337</v>
      </c>
      <c r="F26" s="203" t="s">
        <v>338</v>
      </c>
      <c r="G26" s="213" t="s">
        <v>5</v>
      </c>
      <c r="H26" s="190"/>
      <c r="I26" s="190"/>
    </row>
    <row r="27" spans="1:13" ht="13.8" thickBot="1" x14ac:dyDescent="0.35">
      <c r="A27" s="205" t="s">
        <v>70</v>
      </c>
      <c r="B27" s="215">
        <v>28984</v>
      </c>
      <c r="C27" s="215">
        <v>25948</v>
      </c>
      <c r="D27" s="223">
        <v>0.11700000000000001</v>
      </c>
      <c r="E27" s="215">
        <v>63470</v>
      </c>
      <c r="F27" s="215">
        <v>56190</v>
      </c>
      <c r="G27" s="223">
        <v>0.13</v>
      </c>
      <c r="H27" s="190"/>
      <c r="I27" s="237"/>
      <c r="J27" s="237"/>
      <c r="L27" s="237"/>
      <c r="M27" s="237"/>
    </row>
    <row r="28" spans="1:13" ht="13.8" thickBot="1" x14ac:dyDescent="0.35">
      <c r="A28" s="205" t="s">
        <v>71</v>
      </c>
      <c r="B28" s="215">
        <v>-12130</v>
      </c>
      <c r="C28" s="215">
        <v>-7605</v>
      </c>
      <c r="D28" s="223">
        <v>0.59499999999999997</v>
      </c>
      <c r="E28" s="215">
        <v>-24324</v>
      </c>
      <c r="F28" s="215">
        <v>-15475</v>
      </c>
      <c r="G28" s="223">
        <v>0.57199999999999995</v>
      </c>
      <c r="H28" s="190"/>
      <c r="I28" s="237"/>
      <c r="J28" s="237"/>
      <c r="L28" s="237"/>
      <c r="M28" s="237"/>
    </row>
    <row r="29" spans="1:13" ht="13.8" thickBot="1" x14ac:dyDescent="0.35">
      <c r="A29" s="205" t="s">
        <v>273</v>
      </c>
      <c r="B29" s="215">
        <v>-14646</v>
      </c>
      <c r="C29" s="215">
        <v>-13668</v>
      </c>
      <c r="D29" s="223">
        <v>7.1999999999999995E-2</v>
      </c>
      <c r="E29" s="215">
        <v>-34691</v>
      </c>
      <c r="F29" s="215">
        <v>-33592</v>
      </c>
      <c r="G29" s="223">
        <v>3.3000000000000002E-2</v>
      </c>
      <c r="H29" s="190"/>
      <c r="I29" s="237"/>
      <c r="J29" s="237"/>
      <c r="L29" s="237"/>
      <c r="M29" s="237"/>
    </row>
    <row r="30" spans="1:13" ht="13.8" thickBot="1" x14ac:dyDescent="0.35">
      <c r="A30" s="206" t="s">
        <v>101</v>
      </c>
      <c r="B30" s="214">
        <v>2208</v>
      </c>
      <c r="C30" s="214">
        <v>4675</v>
      </c>
      <c r="D30" s="221">
        <v>-0.52800000000000002</v>
      </c>
      <c r="E30" s="214">
        <v>4455</v>
      </c>
      <c r="F30" s="214">
        <v>7123</v>
      </c>
      <c r="G30" s="221">
        <v>-0.375</v>
      </c>
      <c r="H30" s="190"/>
      <c r="I30" s="191"/>
      <c r="J30" s="191"/>
    </row>
    <row r="31" spans="1:13" ht="13.8" thickBot="1" x14ac:dyDescent="0.35">
      <c r="A31" s="205" t="s">
        <v>127</v>
      </c>
      <c r="B31" s="215">
        <v>-1210</v>
      </c>
      <c r="C31" s="215">
        <v>-1510</v>
      </c>
      <c r="D31" s="223">
        <v>-0.19900000000000001</v>
      </c>
      <c r="E31" s="215">
        <v>-3269</v>
      </c>
      <c r="F31" s="215">
        <v>-4538</v>
      </c>
      <c r="G31" s="223">
        <v>-0.28000000000000003</v>
      </c>
      <c r="H31" s="190"/>
      <c r="I31" s="237"/>
      <c r="J31" s="237"/>
      <c r="L31" s="237"/>
      <c r="M31" s="237"/>
    </row>
    <row r="32" spans="1:13" ht="13.8" thickBot="1" x14ac:dyDescent="0.35">
      <c r="A32" s="206" t="s">
        <v>551</v>
      </c>
      <c r="B32" s="214">
        <v>-1210</v>
      </c>
      <c r="C32" s="214">
        <v>-1510</v>
      </c>
      <c r="D32" s="221">
        <v>-0.19900000000000001</v>
      </c>
      <c r="E32" s="214">
        <v>-3269</v>
      </c>
      <c r="F32" s="214">
        <v>-4538</v>
      </c>
      <c r="G32" s="221">
        <v>-0.28000000000000003</v>
      </c>
      <c r="H32" s="190"/>
      <c r="I32" s="191"/>
      <c r="J32" s="191"/>
      <c r="L32" s="237"/>
      <c r="M32" s="237"/>
    </row>
    <row r="33" spans="1:13" ht="13.8" thickBot="1" x14ac:dyDescent="0.35">
      <c r="A33" s="205" t="s">
        <v>79</v>
      </c>
      <c r="B33" s="215">
        <v>0</v>
      </c>
      <c r="C33" s="215">
        <v>3000</v>
      </c>
      <c r="D33" s="223" t="s">
        <v>6</v>
      </c>
      <c r="E33" s="215">
        <v>27045</v>
      </c>
      <c r="F33" s="215">
        <v>8002</v>
      </c>
      <c r="G33" s="223" t="s">
        <v>6</v>
      </c>
      <c r="H33" s="190"/>
      <c r="I33" s="237"/>
      <c r="J33" s="237"/>
      <c r="L33" s="237"/>
      <c r="M33" s="237"/>
    </row>
    <row r="34" spans="1:13" ht="13.8" thickBot="1" x14ac:dyDescent="0.35">
      <c r="A34" s="205" t="s">
        <v>80</v>
      </c>
      <c r="B34" s="215">
        <v>0</v>
      </c>
      <c r="C34" s="215">
        <v>-5000</v>
      </c>
      <c r="D34" s="223" t="s">
        <v>6</v>
      </c>
      <c r="E34" s="215">
        <v>-20000</v>
      </c>
      <c r="F34" s="215">
        <v>-5000</v>
      </c>
      <c r="G34" s="223" t="s">
        <v>6</v>
      </c>
      <c r="H34" s="190"/>
      <c r="I34" s="237"/>
      <c r="J34" s="237"/>
      <c r="L34" s="237"/>
      <c r="M34" s="237"/>
    </row>
    <row r="35" spans="1:13" ht="13.8" thickBot="1" x14ac:dyDescent="0.35">
      <c r="A35" s="205" t="s">
        <v>37</v>
      </c>
      <c r="B35" s="215">
        <v>-1092</v>
      </c>
      <c r="C35" s="215">
        <v>-1772</v>
      </c>
      <c r="D35" s="223">
        <v>-0.38400000000000001</v>
      </c>
      <c r="E35" s="215">
        <v>-4710</v>
      </c>
      <c r="F35" s="215">
        <v>-5775</v>
      </c>
      <c r="G35" s="223">
        <v>-0.184</v>
      </c>
      <c r="H35" s="190"/>
      <c r="I35" s="237"/>
      <c r="J35" s="237"/>
      <c r="L35" s="237"/>
      <c r="M35" s="237"/>
    </row>
    <row r="36" spans="1:13" ht="13.8" thickBot="1" x14ac:dyDescent="0.35">
      <c r="A36" s="205" t="s">
        <v>275</v>
      </c>
      <c r="B36" s="215">
        <v>0</v>
      </c>
      <c r="C36" s="215">
        <v>0</v>
      </c>
      <c r="D36" s="223" t="s">
        <v>6</v>
      </c>
      <c r="E36" s="215">
        <v>0</v>
      </c>
      <c r="F36" s="215">
        <v>5000</v>
      </c>
      <c r="G36" s="223" t="s">
        <v>6</v>
      </c>
      <c r="H36" s="190"/>
      <c r="I36" s="237"/>
      <c r="J36" s="237"/>
      <c r="L36" s="237"/>
      <c r="M36" s="237"/>
    </row>
    <row r="37" spans="1:13" ht="13.8" thickBot="1" x14ac:dyDescent="0.35">
      <c r="A37" s="205" t="s">
        <v>103</v>
      </c>
      <c r="B37" s="215">
        <v>-113</v>
      </c>
      <c r="C37" s="215">
        <v>-106</v>
      </c>
      <c r="D37" s="223">
        <v>6.6000000000000003E-2</v>
      </c>
      <c r="E37" s="215">
        <v>-342</v>
      </c>
      <c r="F37" s="215">
        <v>-369</v>
      </c>
      <c r="G37" s="223">
        <v>-7.2999999999999995E-2</v>
      </c>
      <c r="H37" s="190"/>
      <c r="I37" s="237"/>
      <c r="J37" s="237"/>
      <c r="L37" s="237"/>
      <c r="M37" s="237"/>
    </row>
    <row r="38" spans="1:13" ht="13.8" thickBot="1" x14ac:dyDescent="0.35">
      <c r="A38" s="206" t="s">
        <v>104</v>
      </c>
      <c r="B38" s="214">
        <v>-1205</v>
      </c>
      <c r="C38" s="214">
        <v>-3878</v>
      </c>
      <c r="D38" s="221">
        <v>-0.68899999999999995</v>
      </c>
      <c r="E38" s="214">
        <v>1993</v>
      </c>
      <c r="F38" s="214">
        <v>1858</v>
      </c>
      <c r="G38" s="221">
        <v>7.2999999999999995E-2</v>
      </c>
      <c r="H38" s="190"/>
      <c r="I38" s="191"/>
      <c r="J38" s="191"/>
      <c r="L38" s="237"/>
      <c r="M38" s="237"/>
    </row>
    <row r="39" spans="1:13" ht="13.8" thickBot="1" x14ac:dyDescent="0.35">
      <c r="A39" s="205" t="s">
        <v>276</v>
      </c>
      <c r="B39" s="215">
        <v>-47</v>
      </c>
      <c r="C39" s="215">
        <v>64</v>
      </c>
      <c r="D39" s="223" t="s">
        <v>6</v>
      </c>
      <c r="E39" s="215">
        <v>-53</v>
      </c>
      <c r="F39" s="215">
        <v>-136</v>
      </c>
      <c r="G39" s="223">
        <v>-0.61</v>
      </c>
      <c r="H39" s="190"/>
      <c r="I39" s="237"/>
      <c r="J39" s="237"/>
      <c r="L39" s="237"/>
      <c r="M39" s="237"/>
    </row>
    <row r="40" spans="1:13" ht="13.8" thickBot="1" x14ac:dyDescent="0.35">
      <c r="A40" s="206" t="s">
        <v>106</v>
      </c>
      <c r="B40" s="214">
        <v>-254</v>
      </c>
      <c r="C40" s="214">
        <v>-649</v>
      </c>
      <c r="D40" s="221">
        <v>-0.60899999999999999</v>
      </c>
      <c r="E40" s="214">
        <v>3126</v>
      </c>
      <c r="F40" s="214">
        <v>4307</v>
      </c>
      <c r="G40" s="221">
        <v>-0.27400000000000002</v>
      </c>
      <c r="H40" s="190"/>
      <c r="I40" s="191"/>
      <c r="J40" s="191"/>
    </row>
    <row r="41" spans="1:13" ht="13.8" thickBot="1" x14ac:dyDescent="0.35">
      <c r="A41" s="206" t="s">
        <v>277</v>
      </c>
      <c r="B41" s="214">
        <v>5363</v>
      </c>
      <c r="C41" s="214">
        <v>7499.0000000000018</v>
      </c>
      <c r="D41" s="221">
        <v>-0.28499999999999998</v>
      </c>
      <c r="E41" s="214">
        <v>1983</v>
      </c>
      <c r="F41" s="214">
        <v>2543</v>
      </c>
      <c r="G41" s="221">
        <v>-0.22</v>
      </c>
      <c r="H41" s="190"/>
      <c r="I41" s="191"/>
      <c r="J41" s="191"/>
    </row>
    <row r="42" spans="1:13" ht="13.8" thickBot="1" x14ac:dyDescent="0.35">
      <c r="A42" s="206" t="s">
        <v>278</v>
      </c>
      <c r="B42" s="214">
        <v>5109</v>
      </c>
      <c r="C42" s="214">
        <v>6850.0000000000018</v>
      </c>
      <c r="D42" s="221">
        <v>-0.254</v>
      </c>
      <c r="E42" s="214">
        <v>5109</v>
      </c>
      <c r="F42" s="214">
        <v>6850</v>
      </c>
      <c r="G42" s="221">
        <v>-0.254</v>
      </c>
      <c r="H42" s="190"/>
      <c r="I42" s="191"/>
      <c r="J42" s="191"/>
    </row>
    <row r="43" spans="1:13" x14ac:dyDescent="0.3">
      <c r="B43" s="192"/>
      <c r="C43" s="192"/>
      <c r="D43" s="190"/>
      <c r="E43" s="192"/>
      <c r="F43" s="192"/>
      <c r="G43" s="190"/>
      <c r="H43" s="190"/>
      <c r="I43" s="191"/>
      <c r="J43" s="191"/>
    </row>
    <row r="44" spans="1:13" x14ac:dyDescent="0.3">
      <c r="B44" s="190"/>
      <c r="C44" s="190"/>
      <c r="D44" s="190"/>
      <c r="E44" s="190"/>
      <c r="F44" s="190"/>
      <c r="G44" s="190"/>
      <c r="H44" s="190"/>
      <c r="I44" s="191"/>
      <c r="J44" s="191"/>
    </row>
    <row r="45" spans="1:13" ht="13.8" thickBot="1" x14ac:dyDescent="0.35">
      <c r="A45" s="187" t="s">
        <v>86</v>
      </c>
      <c r="B45" s="188"/>
      <c r="C45" s="188"/>
      <c r="D45" s="188"/>
      <c r="E45" s="188"/>
      <c r="F45" s="188"/>
      <c r="G45" s="190"/>
      <c r="H45" s="190"/>
      <c r="I45" s="191"/>
      <c r="J45" s="191"/>
    </row>
    <row r="46" spans="1:13" ht="13.8" thickBot="1" x14ac:dyDescent="0.35">
      <c r="A46" s="202" t="s">
        <v>0</v>
      </c>
      <c r="B46" s="226">
        <v>44469</v>
      </c>
      <c r="C46" s="226">
        <v>44377</v>
      </c>
      <c r="D46" s="204" t="s">
        <v>5</v>
      </c>
      <c r="E46" s="226">
        <v>44196</v>
      </c>
      <c r="F46" s="204" t="s">
        <v>5</v>
      </c>
      <c r="G46" s="190"/>
      <c r="H46" s="190"/>
      <c r="I46" s="191"/>
      <c r="J46" s="191"/>
    </row>
    <row r="47" spans="1:13" ht="13.8" thickBot="1" x14ac:dyDescent="0.35">
      <c r="A47" s="205" t="s">
        <v>41</v>
      </c>
      <c r="B47" s="215">
        <v>5109</v>
      </c>
      <c r="C47" s="215">
        <v>5363</v>
      </c>
      <c r="D47" s="223">
        <v>-4.7E-2</v>
      </c>
      <c r="E47" s="215">
        <v>1983</v>
      </c>
      <c r="F47" s="223" t="s">
        <v>6</v>
      </c>
      <c r="I47" s="191"/>
      <c r="J47" s="191"/>
      <c r="K47" s="237"/>
      <c r="L47" s="238"/>
    </row>
    <row r="48" spans="1:13" ht="13.8" thickBot="1" x14ac:dyDescent="0.35">
      <c r="A48" s="205" t="s">
        <v>128</v>
      </c>
      <c r="B48" s="215">
        <v>13361</v>
      </c>
      <c r="C48" s="215">
        <v>12976</v>
      </c>
      <c r="D48" s="223">
        <v>0.03</v>
      </c>
      <c r="E48" s="215">
        <v>8954</v>
      </c>
      <c r="F48" s="223">
        <v>0.49199999999999999</v>
      </c>
      <c r="I48" s="191"/>
      <c r="J48" s="191"/>
      <c r="K48" s="237"/>
      <c r="L48" s="238"/>
    </row>
    <row r="49" spans="1:12" ht="13.8" thickBot="1" x14ac:dyDescent="0.35">
      <c r="A49" s="205" t="s">
        <v>129</v>
      </c>
      <c r="B49" s="215">
        <v>2176</v>
      </c>
      <c r="C49" s="215">
        <v>3063</v>
      </c>
      <c r="D49" s="223">
        <v>-0.28999999999999998</v>
      </c>
      <c r="E49" s="215">
        <v>2309</v>
      </c>
      <c r="F49" s="223">
        <v>-5.8000000000000003E-2</v>
      </c>
      <c r="I49" s="191"/>
      <c r="J49" s="191"/>
      <c r="K49" s="237"/>
      <c r="L49" s="238"/>
    </row>
    <row r="50" spans="1:12" ht="13.8" thickBot="1" x14ac:dyDescent="0.35">
      <c r="A50" s="205" t="s">
        <v>130</v>
      </c>
      <c r="B50" s="215">
        <v>14296</v>
      </c>
      <c r="C50" s="215">
        <v>14880</v>
      </c>
      <c r="D50" s="223">
        <v>-3.9E-2</v>
      </c>
      <c r="E50" s="215">
        <v>13386</v>
      </c>
      <c r="F50" s="223">
        <v>6.8000000000000005E-2</v>
      </c>
      <c r="I50" s="191"/>
      <c r="J50" s="191"/>
      <c r="K50" s="237"/>
      <c r="L50" s="238"/>
    </row>
    <row r="51" spans="1:12" ht="13.8" thickBot="1" x14ac:dyDescent="0.35">
      <c r="A51" s="205" t="s">
        <v>131</v>
      </c>
      <c r="B51" s="215">
        <v>6615</v>
      </c>
      <c r="C51" s="215">
        <v>6550</v>
      </c>
      <c r="D51" s="223">
        <v>0.01</v>
      </c>
      <c r="E51" s="215">
        <v>6612</v>
      </c>
      <c r="F51" s="223" t="s">
        <v>6</v>
      </c>
      <c r="I51" s="191"/>
      <c r="J51" s="191"/>
      <c r="K51" s="237"/>
      <c r="L51" s="238"/>
    </row>
    <row r="52" spans="1:12" ht="13.8" thickBot="1" x14ac:dyDescent="0.35">
      <c r="A52" s="205" t="s">
        <v>132</v>
      </c>
      <c r="B52" s="215">
        <v>65144</v>
      </c>
      <c r="C52" s="215">
        <v>66466</v>
      </c>
      <c r="D52" s="223">
        <v>-0.02</v>
      </c>
      <c r="E52" s="215">
        <v>68933</v>
      </c>
      <c r="F52" s="223">
        <v>-5.5E-2</v>
      </c>
      <c r="I52" s="191"/>
      <c r="J52" s="191"/>
      <c r="K52" s="237"/>
      <c r="L52" s="238"/>
    </row>
    <row r="53" spans="1:12" ht="13.8" thickBot="1" x14ac:dyDescent="0.35">
      <c r="A53" s="206" t="s">
        <v>133</v>
      </c>
      <c r="B53" s="214">
        <v>106701</v>
      </c>
      <c r="C53" s="214">
        <v>109298</v>
      </c>
      <c r="D53" s="221">
        <v>-2.4E-2</v>
      </c>
      <c r="E53" s="214">
        <v>102177</v>
      </c>
      <c r="F53" s="221">
        <v>4.3999999999999997E-2</v>
      </c>
      <c r="I53" s="191"/>
      <c r="J53" s="191"/>
      <c r="K53" s="237"/>
      <c r="L53" s="238"/>
    </row>
    <row r="54" spans="1:12" ht="13.8" thickBot="1" x14ac:dyDescent="0.35">
      <c r="A54" s="205" t="s">
        <v>134</v>
      </c>
      <c r="B54" s="215">
        <v>12170</v>
      </c>
      <c r="C54" s="215">
        <v>14861</v>
      </c>
      <c r="D54" s="223">
        <v>-0.18099999999999999</v>
      </c>
      <c r="E54" s="215">
        <v>11136</v>
      </c>
      <c r="F54" s="223">
        <v>9.2999999999999999E-2</v>
      </c>
      <c r="I54" s="191"/>
      <c r="J54" s="191"/>
      <c r="K54" s="237"/>
      <c r="L54" s="238"/>
    </row>
    <row r="55" spans="1:12" ht="13.8" thickBot="1" x14ac:dyDescent="0.35">
      <c r="A55" s="205" t="s">
        <v>46</v>
      </c>
      <c r="B55" s="215">
        <v>110875</v>
      </c>
      <c r="C55" s="215">
        <v>112824</v>
      </c>
      <c r="D55" s="223">
        <v>-1.7000000000000001E-2</v>
      </c>
      <c r="E55" s="215">
        <v>111330</v>
      </c>
      <c r="F55" s="223">
        <v>-4.0000000000000001E-3</v>
      </c>
      <c r="I55" s="191"/>
      <c r="J55" s="191"/>
      <c r="K55" s="237"/>
      <c r="L55" s="238"/>
    </row>
    <row r="56" spans="1:12" ht="13.8" thickBot="1" x14ac:dyDescent="0.35">
      <c r="A56" s="205" t="s">
        <v>135</v>
      </c>
      <c r="B56" s="215">
        <v>3847</v>
      </c>
      <c r="C56" s="215">
        <v>4298</v>
      </c>
      <c r="D56" s="223">
        <v>-0.105</v>
      </c>
      <c r="E56" s="215">
        <v>2471</v>
      </c>
      <c r="F56" s="223">
        <v>0.55700000000000005</v>
      </c>
      <c r="I56" s="191"/>
      <c r="J56" s="191"/>
      <c r="K56" s="237"/>
      <c r="L56" s="238"/>
    </row>
    <row r="57" spans="1:12" ht="13.8" thickBot="1" x14ac:dyDescent="0.35">
      <c r="A57" s="206" t="s">
        <v>136</v>
      </c>
      <c r="B57" s="214">
        <v>126892</v>
      </c>
      <c r="C57" s="214">
        <v>131983</v>
      </c>
      <c r="D57" s="221">
        <v>-3.9E-2</v>
      </c>
      <c r="E57" s="214">
        <v>124937</v>
      </c>
      <c r="F57" s="221">
        <v>1.6E-2</v>
      </c>
      <c r="I57" s="191"/>
      <c r="J57" s="191"/>
      <c r="K57" s="237"/>
      <c r="L57" s="238"/>
    </row>
    <row r="58" spans="1:12" ht="13.8" thickBot="1" x14ac:dyDescent="0.35">
      <c r="A58" s="206" t="s">
        <v>48</v>
      </c>
      <c r="B58" s="214">
        <v>-20191</v>
      </c>
      <c r="C58" s="214">
        <v>-22685</v>
      </c>
      <c r="D58" s="221">
        <v>-0.11</v>
      </c>
      <c r="E58" s="214">
        <v>-22760</v>
      </c>
      <c r="F58" s="221">
        <v>-0.113</v>
      </c>
      <c r="I58" s="191"/>
      <c r="J58" s="191"/>
      <c r="K58" s="237"/>
      <c r="L58" s="238"/>
    </row>
    <row r="59" spans="1:12" ht="13.8" thickBot="1" x14ac:dyDescent="0.35">
      <c r="A59" s="206" t="s">
        <v>137</v>
      </c>
      <c r="B59" s="214">
        <v>106701</v>
      </c>
      <c r="C59" s="214">
        <v>109298</v>
      </c>
      <c r="D59" s="221">
        <v>-2.4E-2</v>
      </c>
      <c r="E59" s="214">
        <v>102177</v>
      </c>
      <c r="F59" s="221">
        <v>4.3999999999999997E-2</v>
      </c>
      <c r="I59" s="191"/>
      <c r="J59" s="191"/>
      <c r="K59" s="237"/>
      <c r="L59" s="238"/>
    </row>
    <row r="60" spans="1:12" x14ac:dyDescent="0.3">
      <c r="B60" s="190"/>
      <c r="C60" s="190"/>
      <c r="D60" s="190"/>
      <c r="E60" s="190"/>
      <c r="F60" s="190"/>
      <c r="G60" s="190"/>
      <c r="H60" s="190"/>
      <c r="I60" s="191"/>
      <c r="J60" s="191"/>
    </row>
    <row r="61" spans="1:12" x14ac:dyDescent="0.3">
      <c r="I61" s="191"/>
      <c r="J61" s="191"/>
    </row>
    <row r="62" spans="1:12" x14ac:dyDescent="0.3">
      <c r="I62" s="191"/>
      <c r="J62" s="191"/>
    </row>
    <row r="63" spans="1:12" x14ac:dyDescent="0.3">
      <c r="I63" s="191"/>
      <c r="J63" s="191"/>
    </row>
    <row r="64" spans="1:12" x14ac:dyDescent="0.3">
      <c r="I64" s="191"/>
      <c r="J64" s="191"/>
    </row>
    <row r="65" spans="9:10" x14ac:dyDescent="0.3">
      <c r="I65" s="191"/>
      <c r="J65" s="191"/>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3FC4-776C-4DB8-8117-298E3AF39E64}">
  <sheetPr>
    <tabColor rgb="FF7B2038"/>
  </sheetPr>
  <dimension ref="A1:P62"/>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47.77734375" style="190" customWidth="1"/>
    <col min="2" max="3" width="8.77734375" style="237" bestFit="1" customWidth="1"/>
    <col min="4" max="4" width="9.21875" style="238" bestFit="1" customWidth="1"/>
    <col min="5" max="6" width="8.77734375" style="237" bestFit="1" customWidth="1"/>
    <col min="7" max="7" width="9.21875" style="238" bestFit="1" customWidth="1"/>
    <col min="8" max="8" width="12.109375" style="237" bestFit="1" customWidth="1"/>
    <col min="9" max="9" width="11.6640625" style="238" bestFit="1" customWidth="1"/>
    <col min="10" max="10" width="8.88671875" style="190"/>
    <col min="11" max="11" width="10.21875" style="190" bestFit="1" customWidth="1"/>
    <col min="12" max="12" width="14" style="190" bestFit="1" customWidth="1"/>
    <col min="13" max="16384" width="8.88671875" style="190"/>
  </cols>
  <sheetData>
    <row r="1" spans="1:16" ht="15" x14ac:dyDescent="0.3">
      <c r="A1" s="3" t="s">
        <v>2</v>
      </c>
      <c r="J1" s="251"/>
      <c r="K1" s="251"/>
    </row>
    <row r="2" spans="1:16" ht="15" x14ac:dyDescent="0.3">
      <c r="A2" s="3" t="s">
        <v>315</v>
      </c>
      <c r="J2" s="251"/>
      <c r="K2" s="251"/>
    </row>
    <row r="3" spans="1:16" ht="15" x14ac:dyDescent="0.35">
      <c r="A3" s="4" t="s">
        <v>0</v>
      </c>
      <c r="B3" s="240"/>
      <c r="C3" s="240"/>
      <c r="D3" s="241"/>
      <c r="E3" s="240"/>
      <c r="F3" s="240"/>
      <c r="G3" s="241"/>
      <c r="H3" s="240"/>
      <c r="I3" s="241"/>
      <c r="J3" s="252"/>
      <c r="K3" s="251"/>
    </row>
    <row r="4" spans="1:16" x14ac:dyDescent="0.3">
      <c r="A4" s="253"/>
      <c r="B4" s="244"/>
      <c r="C4" s="244"/>
      <c r="D4" s="245"/>
      <c r="E4" s="244"/>
      <c r="F4" s="244"/>
      <c r="G4" s="245"/>
      <c r="H4" s="254"/>
      <c r="I4" s="255"/>
      <c r="J4" s="256"/>
      <c r="K4" s="256"/>
      <c r="L4" s="256"/>
      <c r="M4" s="256"/>
      <c r="N4" s="256"/>
      <c r="O4" s="256"/>
      <c r="P4" s="256"/>
    </row>
    <row r="5" spans="1:16" ht="13.8" thickBot="1" x14ac:dyDescent="0.35">
      <c r="A5" s="187" t="s">
        <v>53</v>
      </c>
      <c r="B5" s="187"/>
      <c r="C5" s="187"/>
      <c r="D5" s="187"/>
      <c r="E5" s="187"/>
      <c r="F5" s="187"/>
      <c r="G5" s="187"/>
      <c r="J5" s="257"/>
      <c r="K5" s="237"/>
      <c r="L5" s="238"/>
    </row>
    <row r="6" spans="1:16" ht="13.8" thickBot="1" x14ac:dyDescent="0.35">
      <c r="A6" s="202" t="s">
        <v>0</v>
      </c>
      <c r="B6" s="203" t="s">
        <v>335</v>
      </c>
      <c r="C6" s="203" t="s">
        <v>336</v>
      </c>
      <c r="D6" s="213" t="s">
        <v>5</v>
      </c>
      <c r="E6" s="203" t="s">
        <v>337</v>
      </c>
      <c r="F6" s="203" t="s">
        <v>338</v>
      </c>
      <c r="G6" s="213" t="s">
        <v>5</v>
      </c>
      <c r="H6" s="190"/>
      <c r="I6" s="190"/>
    </row>
    <row r="7" spans="1:16" ht="13.8" thickBot="1" x14ac:dyDescent="0.35">
      <c r="A7" s="205" t="s">
        <v>3</v>
      </c>
      <c r="B7" s="215">
        <v>40874</v>
      </c>
      <c r="C7" s="215">
        <v>31388</v>
      </c>
      <c r="D7" s="216">
        <v>0.30199999999999999</v>
      </c>
      <c r="E7" s="215">
        <v>88224</v>
      </c>
      <c r="F7" s="215">
        <v>72994</v>
      </c>
      <c r="G7" s="216">
        <v>0.20899999999999999</v>
      </c>
      <c r="H7" s="190"/>
      <c r="I7" s="192"/>
      <c r="J7" s="192"/>
      <c r="L7" s="192"/>
      <c r="M7" s="192"/>
    </row>
    <row r="8" spans="1:16" ht="13.8" thickBot="1" x14ac:dyDescent="0.35">
      <c r="A8" s="205" t="s">
        <v>268</v>
      </c>
      <c r="B8" s="247">
        <v>-34192</v>
      </c>
      <c r="C8" s="247">
        <v>-26855</v>
      </c>
      <c r="D8" s="216">
        <v>0.27300000000000002</v>
      </c>
      <c r="E8" s="247">
        <v>-73705</v>
      </c>
      <c r="F8" s="247">
        <v>-62294</v>
      </c>
      <c r="G8" s="216">
        <v>0.183</v>
      </c>
      <c r="H8" s="190"/>
      <c r="I8" s="192"/>
      <c r="J8" s="192"/>
      <c r="L8" s="192"/>
      <c r="M8" s="192"/>
    </row>
    <row r="9" spans="1:16" ht="13.8" thickBot="1" x14ac:dyDescent="0.35">
      <c r="A9" s="206" t="s">
        <v>38</v>
      </c>
      <c r="B9" s="214">
        <v>6682</v>
      </c>
      <c r="C9" s="214">
        <v>4533</v>
      </c>
      <c r="D9" s="213">
        <v>0.47399999999999998</v>
      </c>
      <c r="E9" s="214">
        <v>14519</v>
      </c>
      <c r="F9" s="214">
        <v>10700</v>
      </c>
      <c r="G9" s="213">
        <v>0.35699999999999998</v>
      </c>
      <c r="H9" s="190"/>
      <c r="I9" s="190"/>
    </row>
    <row r="10" spans="1:16" ht="13.8" thickBot="1" x14ac:dyDescent="0.35">
      <c r="A10" s="219" t="s">
        <v>314</v>
      </c>
      <c r="B10" s="220">
        <v>0.16300000000000001</v>
      </c>
      <c r="C10" s="220">
        <v>0.14399999999999999</v>
      </c>
      <c r="D10" s="258" t="s">
        <v>362</v>
      </c>
      <c r="E10" s="220">
        <v>0.16500000000000001</v>
      </c>
      <c r="F10" s="220">
        <v>0.14699999999999999</v>
      </c>
      <c r="G10" s="258" t="s">
        <v>361</v>
      </c>
      <c r="H10" s="191"/>
      <c r="I10" s="190"/>
    </row>
    <row r="11" spans="1:16" ht="13.8" thickBot="1" x14ac:dyDescent="0.35">
      <c r="A11" s="205" t="s">
        <v>269</v>
      </c>
      <c r="B11" s="215">
        <v>-2625</v>
      </c>
      <c r="C11" s="215">
        <v>-1745</v>
      </c>
      <c r="D11" s="216">
        <v>0.504</v>
      </c>
      <c r="E11" s="215">
        <v>-6498</v>
      </c>
      <c r="F11" s="215">
        <v>-4506</v>
      </c>
      <c r="G11" s="216">
        <v>0.442</v>
      </c>
      <c r="H11" s="190"/>
      <c r="I11" s="192"/>
      <c r="J11" s="192"/>
      <c r="L11" s="192"/>
      <c r="M11" s="192"/>
    </row>
    <row r="12" spans="1:16" ht="13.8" thickBot="1" x14ac:dyDescent="0.35">
      <c r="A12" s="205" t="s">
        <v>270</v>
      </c>
      <c r="B12" s="215">
        <v>-75</v>
      </c>
      <c r="C12" s="215">
        <v>-44</v>
      </c>
      <c r="D12" s="216">
        <v>0.70499999999999996</v>
      </c>
      <c r="E12" s="215">
        <v>-115</v>
      </c>
      <c r="F12" s="215">
        <v>-74</v>
      </c>
      <c r="G12" s="216">
        <v>0.55400000000000005</v>
      </c>
      <c r="H12" s="190"/>
      <c r="I12" s="192"/>
      <c r="J12" s="192"/>
      <c r="L12" s="192"/>
      <c r="M12" s="192"/>
    </row>
    <row r="13" spans="1:16" ht="13.8" thickBot="1" x14ac:dyDescent="0.35">
      <c r="A13" s="205" t="s">
        <v>125</v>
      </c>
      <c r="B13" s="215">
        <v>-488</v>
      </c>
      <c r="C13" s="215">
        <v>-474</v>
      </c>
      <c r="D13" s="216">
        <v>0.03</v>
      </c>
      <c r="E13" s="215">
        <v>-1201</v>
      </c>
      <c r="F13" s="215">
        <v>-1464</v>
      </c>
      <c r="G13" s="216">
        <v>-0.18</v>
      </c>
      <c r="H13" s="190"/>
      <c r="I13" s="192"/>
      <c r="J13" s="192"/>
      <c r="L13" s="192"/>
      <c r="M13" s="192"/>
    </row>
    <row r="14" spans="1:16" ht="13.8" thickBot="1" x14ac:dyDescent="0.35">
      <c r="A14" s="205" t="s">
        <v>271</v>
      </c>
      <c r="B14" s="215">
        <v>-1259</v>
      </c>
      <c r="C14" s="215">
        <v>-800</v>
      </c>
      <c r="D14" s="216">
        <v>0.57399999999999995</v>
      </c>
      <c r="E14" s="215">
        <v>-2747</v>
      </c>
      <c r="F14" s="215">
        <v>-2020</v>
      </c>
      <c r="G14" s="216">
        <v>0.36</v>
      </c>
      <c r="H14" s="190"/>
      <c r="I14" s="192"/>
      <c r="J14" s="192"/>
      <c r="L14" s="192"/>
      <c r="M14" s="192"/>
    </row>
    <row r="15" spans="1:16" ht="13.8" thickBot="1" x14ac:dyDescent="0.35">
      <c r="A15" s="205" t="s">
        <v>60</v>
      </c>
      <c r="B15" s="215">
        <v>-80</v>
      </c>
      <c r="C15" s="215">
        <v>-75</v>
      </c>
      <c r="D15" s="216">
        <v>6.7000000000000004E-2</v>
      </c>
      <c r="E15" s="215">
        <v>-107</v>
      </c>
      <c r="F15" s="215">
        <v>-126</v>
      </c>
      <c r="G15" s="216">
        <v>-0.151</v>
      </c>
      <c r="H15" s="190"/>
      <c r="I15" s="192"/>
      <c r="J15" s="192"/>
      <c r="L15" s="192"/>
      <c r="M15" s="192"/>
    </row>
    <row r="16" spans="1:16" ht="13.8" thickBot="1" x14ac:dyDescent="0.35">
      <c r="A16" s="206" t="s">
        <v>4</v>
      </c>
      <c r="B16" s="214">
        <v>2155</v>
      </c>
      <c r="C16" s="214">
        <v>1395</v>
      </c>
      <c r="D16" s="213">
        <v>0.54500000000000004</v>
      </c>
      <c r="E16" s="214">
        <v>3851</v>
      </c>
      <c r="F16" s="214">
        <v>2510</v>
      </c>
      <c r="G16" s="213">
        <v>0.53400000000000003</v>
      </c>
      <c r="H16" s="190"/>
      <c r="I16" s="190"/>
    </row>
    <row r="17" spans="1:13" ht="13.8" thickBot="1" x14ac:dyDescent="0.35">
      <c r="A17" s="219" t="s">
        <v>313</v>
      </c>
      <c r="B17" s="220">
        <v>5.2999999999999999E-2</v>
      </c>
      <c r="C17" s="220">
        <v>4.3999999999999997E-2</v>
      </c>
      <c r="D17" s="258" t="s">
        <v>320</v>
      </c>
      <c r="E17" s="220">
        <v>4.3999999999999997E-2</v>
      </c>
      <c r="F17" s="220">
        <v>3.4000000000000002E-2</v>
      </c>
      <c r="G17" s="258" t="s">
        <v>360</v>
      </c>
      <c r="H17" s="191"/>
      <c r="I17" s="190"/>
    </row>
    <row r="18" spans="1:13" ht="13.8" thickBot="1" x14ac:dyDescent="0.35">
      <c r="A18" s="205" t="s">
        <v>62</v>
      </c>
      <c r="B18" s="215">
        <v>-438</v>
      </c>
      <c r="C18" s="215">
        <v>-450</v>
      </c>
      <c r="D18" s="216">
        <v>-2.7E-2</v>
      </c>
      <c r="E18" s="215">
        <v>-1297</v>
      </c>
      <c r="F18" s="215">
        <v>-1321</v>
      </c>
      <c r="G18" s="216">
        <v>-1.7999999999999999E-2</v>
      </c>
      <c r="H18" s="190"/>
      <c r="I18" s="192"/>
      <c r="J18" s="192"/>
      <c r="L18" s="192"/>
      <c r="M18" s="192"/>
    </row>
    <row r="19" spans="1:13" ht="13.8" thickBot="1" x14ac:dyDescent="0.35">
      <c r="A19" s="205" t="s">
        <v>126</v>
      </c>
      <c r="B19" s="215">
        <v>-25</v>
      </c>
      <c r="C19" s="215">
        <v>-52</v>
      </c>
      <c r="D19" s="216">
        <v>-0.51900000000000002</v>
      </c>
      <c r="E19" s="215">
        <v>-149</v>
      </c>
      <c r="F19" s="215">
        <v>-218</v>
      </c>
      <c r="G19" s="216">
        <v>-0.317</v>
      </c>
      <c r="H19" s="190"/>
      <c r="I19" s="192"/>
      <c r="J19" s="192"/>
      <c r="L19" s="192"/>
      <c r="M19" s="192"/>
    </row>
    <row r="20" spans="1:13" ht="13.8" thickBot="1" x14ac:dyDescent="0.35">
      <c r="A20" s="205" t="s">
        <v>272</v>
      </c>
      <c r="B20" s="215">
        <v>21</v>
      </c>
      <c r="C20" s="215">
        <v>-13</v>
      </c>
      <c r="D20" s="216" t="s">
        <v>6</v>
      </c>
      <c r="E20" s="215">
        <v>91</v>
      </c>
      <c r="F20" s="215">
        <v>-135</v>
      </c>
      <c r="G20" s="216" t="s">
        <v>6</v>
      </c>
      <c r="H20" s="190"/>
      <c r="I20" s="192"/>
      <c r="J20" s="192"/>
      <c r="L20" s="192"/>
      <c r="M20" s="192"/>
    </row>
    <row r="21" spans="1:13" ht="13.8" thickBot="1" x14ac:dyDescent="0.35">
      <c r="A21" s="206" t="s">
        <v>524</v>
      </c>
      <c r="B21" s="249">
        <v>1713</v>
      </c>
      <c r="C21" s="249">
        <v>880</v>
      </c>
      <c r="D21" s="213">
        <v>0.94699999999999995</v>
      </c>
      <c r="E21" s="249">
        <v>2496</v>
      </c>
      <c r="F21" s="249">
        <v>836</v>
      </c>
      <c r="G21" s="213" t="s">
        <v>6</v>
      </c>
      <c r="H21" s="190"/>
      <c r="I21" s="190"/>
    </row>
    <row r="22" spans="1:13" ht="13.8" thickBot="1" x14ac:dyDescent="0.35">
      <c r="A22" s="206" t="s">
        <v>440</v>
      </c>
      <c r="B22" s="259">
        <v>1713</v>
      </c>
      <c r="C22" s="259">
        <v>880</v>
      </c>
      <c r="D22" s="213">
        <v>0.94699999999999995</v>
      </c>
      <c r="E22" s="259">
        <v>2496</v>
      </c>
      <c r="F22" s="259">
        <v>836</v>
      </c>
      <c r="G22" s="213" t="s">
        <v>6</v>
      </c>
      <c r="H22" s="190"/>
      <c r="I22" s="190"/>
    </row>
    <row r="23" spans="1:13" x14ac:dyDescent="0.3">
      <c r="B23" s="190"/>
      <c r="C23" s="190"/>
      <c r="D23" s="190"/>
      <c r="E23" s="190"/>
      <c r="F23" s="190"/>
      <c r="G23" s="190"/>
      <c r="H23" s="190"/>
      <c r="I23" s="190"/>
    </row>
    <row r="24" spans="1:13" x14ac:dyDescent="0.3">
      <c r="B24" s="190"/>
      <c r="C24" s="190"/>
      <c r="D24" s="190"/>
      <c r="E24" s="190"/>
      <c r="F24" s="190"/>
      <c r="G24" s="190"/>
      <c r="H24" s="190"/>
      <c r="I24" s="190"/>
    </row>
    <row r="25" spans="1:13" ht="13.8" thickBot="1" x14ac:dyDescent="0.35">
      <c r="A25" s="187" t="s">
        <v>69</v>
      </c>
      <c r="B25" s="188"/>
      <c r="C25" s="188"/>
      <c r="D25" s="188"/>
      <c r="E25" s="188"/>
      <c r="F25" s="188"/>
      <c r="G25" s="188"/>
      <c r="H25" s="190"/>
      <c r="I25" s="190"/>
    </row>
    <row r="26" spans="1:13" ht="13.8" thickBot="1" x14ac:dyDescent="0.35">
      <c r="A26" s="202" t="s">
        <v>0</v>
      </c>
      <c r="B26" s="203" t="s">
        <v>335</v>
      </c>
      <c r="C26" s="203" t="s">
        <v>336</v>
      </c>
      <c r="D26" s="213" t="s">
        <v>5</v>
      </c>
      <c r="E26" s="203" t="s">
        <v>337</v>
      </c>
      <c r="F26" s="203" t="s">
        <v>338</v>
      </c>
      <c r="G26" s="213" t="s">
        <v>5</v>
      </c>
      <c r="H26" s="190"/>
      <c r="I26" s="190"/>
    </row>
    <row r="27" spans="1:13" ht="13.8" thickBot="1" x14ac:dyDescent="0.35">
      <c r="A27" s="205" t="s">
        <v>70</v>
      </c>
      <c r="B27" s="215">
        <v>45659</v>
      </c>
      <c r="C27" s="215">
        <v>36806</v>
      </c>
      <c r="D27" s="223">
        <f>ROUND(B27/C27-1,3)</f>
        <v>0.24099999999999999</v>
      </c>
      <c r="E27" s="215">
        <v>95171</v>
      </c>
      <c r="F27" s="215">
        <v>83823</v>
      </c>
      <c r="G27" s="223">
        <f>ROUND(E27/F27-1,3)</f>
        <v>0.13500000000000001</v>
      </c>
      <c r="H27" s="190"/>
      <c r="I27" s="192"/>
      <c r="J27" s="192"/>
      <c r="L27" s="192"/>
      <c r="M27" s="192"/>
    </row>
    <row r="28" spans="1:13" ht="13.8" thickBot="1" x14ac:dyDescent="0.35">
      <c r="A28" s="205" t="s">
        <v>71</v>
      </c>
      <c r="B28" s="215">
        <v>-38485</v>
      </c>
      <c r="C28" s="215">
        <v>-30576</v>
      </c>
      <c r="D28" s="223">
        <f t="shared" ref="D28:D42" si="0">ROUND(B28/C28-1,3)</f>
        <v>0.25900000000000001</v>
      </c>
      <c r="E28" s="215">
        <v>-78468</v>
      </c>
      <c r="F28" s="215">
        <v>-69910</v>
      </c>
      <c r="G28" s="223">
        <f t="shared" ref="G28:G42" si="1">ROUND(E28/F28-1,3)</f>
        <v>0.122</v>
      </c>
      <c r="H28" s="190"/>
      <c r="I28" s="192"/>
      <c r="J28" s="192"/>
      <c r="L28" s="192"/>
      <c r="M28" s="192"/>
    </row>
    <row r="29" spans="1:13" ht="13.8" thickBot="1" x14ac:dyDescent="0.35">
      <c r="A29" s="205" t="s">
        <v>273</v>
      </c>
      <c r="B29" s="215">
        <v>-6722</v>
      </c>
      <c r="C29" s="215">
        <v>-3765</v>
      </c>
      <c r="D29" s="223">
        <f t="shared" si="0"/>
        <v>0.78500000000000003</v>
      </c>
      <c r="E29" s="215">
        <v>-15205</v>
      </c>
      <c r="F29" s="215">
        <v>-11202</v>
      </c>
      <c r="G29" s="223">
        <f t="shared" si="1"/>
        <v>0.35699999999999998</v>
      </c>
      <c r="H29" s="190"/>
      <c r="I29" s="192"/>
      <c r="J29" s="192"/>
      <c r="L29" s="192"/>
      <c r="M29" s="192"/>
    </row>
    <row r="30" spans="1:13" ht="13.8" thickBot="1" x14ac:dyDescent="0.35">
      <c r="A30" s="206" t="s">
        <v>101</v>
      </c>
      <c r="B30" s="214">
        <f>SUM(B27:B29)</f>
        <v>452</v>
      </c>
      <c r="C30" s="214">
        <f>SUM(C27:C29)</f>
        <v>2465</v>
      </c>
      <c r="D30" s="221">
        <f t="shared" si="0"/>
        <v>-0.81699999999999995</v>
      </c>
      <c r="E30" s="214">
        <f t="shared" ref="E30:F30" si="2">SUM(E27:E29)</f>
        <v>1498</v>
      </c>
      <c r="F30" s="214">
        <f t="shared" si="2"/>
        <v>2711</v>
      </c>
      <c r="G30" s="221">
        <f t="shared" si="1"/>
        <v>-0.44700000000000001</v>
      </c>
      <c r="H30" s="190"/>
      <c r="I30" s="190"/>
    </row>
    <row r="31" spans="1:13" ht="13.8" thickBot="1" x14ac:dyDescent="0.35">
      <c r="A31" s="205" t="s">
        <v>127</v>
      </c>
      <c r="B31" s="215">
        <v>-497</v>
      </c>
      <c r="C31" s="215">
        <v>-39</v>
      </c>
      <c r="D31" s="223" t="s">
        <v>6</v>
      </c>
      <c r="E31" s="215">
        <v>-1014</v>
      </c>
      <c r="F31" s="215">
        <v>-370</v>
      </c>
      <c r="G31" s="223" t="s">
        <v>6</v>
      </c>
      <c r="H31" s="190"/>
      <c r="I31" s="192"/>
      <c r="J31" s="192"/>
      <c r="L31" s="192"/>
      <c r="M31" s="192"/>
    </row>
    <row r="32" spans="1:13" ht="13.8" thickBot="1" x14ac:dyDescent="0.35">
      <c r="A32" s="205" t="s">
        <v>310</v>
      </c>
      <c r="B32" s="215">
        <v>0</v>
      </c>
      <c r="C32" s="215">
        <v>25</v>
      </c>
      <c r="D32" s="223" t="s">
        <v>6</v>
      </c>
      <c r="E32" s="215">
        <v>3</v>
      </c>
      <c r="F32" s="215">
        <v>102</v>
      </c>
      <c r="G32" s="223">
        <f t="shared" si="1"/>
        <v>-0.97099999999999997</v>
      </c>
      <c r="H32" s="190"/>
      <c r="I32" s="192"/>
      <c r="J32" s="192"/>
      <c r="L32" s="192"/>
      <c r="M32" s="192"/>
    </row>
    <row r="33" spans="1:13" ht="13.8" thickBot="1" x14ac:dyDescent="0.35">
      <c r="A33" s="206" t="s">
        <v>551</v>
      </c>
      <c r="B33" s="214">
        <f t="shared" ref="B33:C33" si="3">SUM(B31:B32)</f>
        <v>-497</v>
      </c>
      <c r="C33" s="214">
        <f t="shared" si="3"/>
        <v>-14</v>
      </c>
      <c r="D33" s="221" t="s">
        <v>6</v>
      </c>
      <c r="E33" s="214">
        <f>SUM(E31:E32)</f>
        <v>-1011</v>
      </c>
      <c r="F33" s="214">
        <f>SUM(F31:F32)</f>
        <v>-268</v>
      </c>
      <c r="G33" s="221" t="s">
        <v>6</v>
      </c>
      <c r="H33" s="190"/>
      <c r="I33" s="190"/>
      <c r="L33" s="237"/>
      <c r="M33" s="237"/>
    </row>
    <row r="34" spans="1:13" ht="13.8" thickBot="1" x14ac:dyDescent="0.35">
      <c r="A34" s="205" t="s">
        <v>79</v>
      </c>
      <c r="B34" s="215">
        <v>650</v>
      </c>
      <c r="C34" s="215">
        <v>0</v>
      </c>
      <c r="D34" s="223" t="s">
        <v>6</v>
      </c>
      <c r="E34" s="215">
        <v>2650</v>
      </c>
      <c r="F34" s="215">
        <v>2000</v>
      </c>
      <c r="G34" s="223">
        <f t="shared" si="1"/>
        <v>0.32500000000000001</v>
      </c>
      <c r="H34" s="190"/>
      <c r="I34" s="192"/>
      <c r="J34" s="192"/>
      <c r="L34" s="192"/>
      <c r="M34" s="192"/>
    </row>
    <row r="35" spans="1:13" ht="13.8" thickBot="1" x14ac:dyDescent="0.35">
      <c r="A35" s="205" t="s">
        <v>80</v>
      </c>
      <c r="B35" s="215">
        <v>0</v>
      </c>
      <c r="C35" s="215">
        <v>0</v>
      </c>
      <c r="D35" s="223" t="s">
        <v>6</v>
      </c>
      <c r="E35" s="215">
        <v>-4000</v>
      </c>
      <c r="F35" s="215">
        <v>0</v>
      </c>
      <c r="G35" s="223" t="s">
        <v>6</v>
      </c>
      <c r="H35" s="190"/>
      <c r="I35" s="192"/>
      <c r="J35" s="192"/>
      <c r="L35" s="192"/>
      <c r="M35" s="192"/>
    </row>
    <row r="36" spans="1:13" ht="13.8" thickBot="1" x14ac:dyDescent="0.35">
      <c r="A36" s="205" t="s">
        <v>37</v>
      </c>
      <c r="B36" s="215">
        <v>0</v>
      </c>
      <c r="C36" s="215">
        <v>-78</v>
      </c>
      <c r="D36" s="223" t="s">
        <v>6</v>
      </c>
      <c r="E36" s="215">
        <v>-83</v>
      </c>
      <c r="F36" s="215">
        <v>-169</v>
      </c>
      <c r="G36" s="223">
        <f t="shared" si="1"/>
        <v>-0.50900000000000001</v>
      </c>
      <c r="H36" s="190"/>
      <c r="I36" s="192"/>
      <c r="J36" s="192"/>
      <c r="L36" s="192"/>
      <c r="M36" s="192"/>
    </row>
    <row r="37" spans="1:13" ht="13.8" thickBot="1" x14ac:dyDescent="0.35">
      <c r="A37" s="205" t="s">
        <v>103</v>
      </c>
      <c r="B37" s="215">
        <v>-378</v>
      </c>
      <c r="C37" s="215">
        <v>-336</v>
      </c>
      <c r="D37" s="223">
        <f t="shared" si="0"/>
        <v>0.125</v>
      </c>
      <c r="E37" s="215">
        <v>-1022</v>
      </c>
      <c r="F37" s="215">
        <v>-1028</v>
      </c>
      <c r="G37" s="223">
        <f t="shared" si="1"/>
        <v>-6.0000000000000001E-3</v>
      </c>
      <c r="H37" s="190"/>
      <c r="I37" s="192"/>
      <c r="J37" s="192"/>
      <c r="L37" s="192"/>
      <c r="M37" s="192"/>
    </row>
    <row r="38" spans="1:13" ht="13.8" thickBot="1" x14ac:dyDescent="0.35">
      <c r="A38" s="206" t="s">
        <v>104</v>
      </c>
      <c r="B38" s="214">
        <f>SUM(B34:B37)</f>
        <v>272</v>
      </c>
      <c r="C38" s="214">
        <f>SUM(C34:C37)</f>
        <v>-414</v>
      </c>
      <c r="D38" s="221" t="s">
        <v>6</v>
      </c>
      <c r="E38" s="214">
        <f t="shared" ref="E38:F38" si="4">SUM(E34:E37)</f>
        <v>-2455</v>
      </c>
      <c r="F38" s="214">
        <f t="shared" si="4"/>
        <v>803</v>
      </c>
      <c r="G38" s="221" t="s">
        <v>6</v>
      </c>
      <c r="H38" s="190"/>
      <c r="I38" s="190"/>
      <c r="L38" s="237"/>
      <c r="M38" s="237"/>
    </row>
    <row r="39" spans="1:13" ht="13.8" thickBot="1" x14ac:dyDescent="0.35">
      <c r="A39" s="205" t="s">
        <v>276</v>
      </c>
      <c r="B39" s="215">
        <v>11</v>
      </c>
      <c r="C39" s="215">
        <v>-11</v>
      </c>
      <c r="D39" s="223" t="s">
        <v>6</v>
      </c>
      <c r="E39" s="215">
        <v>43</v>
      </c>
      <c r="F39" s="215">
        <v>-56</v>
      </c>
      <c r="G39" s="223" t="s">
        <v>6</v>
      </c>
      <c r="H39" s="190"/>
      <c r="I39" s="192"/>
      <c r="J39" s="192"/>
      <c r="L39" s="192"/>
      <c r="M39" s="192"/>
    </row>
    <row r="40" spans="1:13" ht="13.8" thickBot="1" x14ac:dyDescent="0.35">
      <c r="A40" s="206" t="s">
        <v>106</v>
      </c>
      <c r="B40" s="214">
        <f t="shared" ref="B40:C40" si="5">B39+B38+B33+B30</f>
        <v>238</v>
      </c>
      <c r="C40" s="214">
        <f t="shared" si="5"/>
        <v>2026</v>
      </c>
      <c r="D40" s="221">
        <f t="shared" si="0"/>
        <v>-0.88300000000000001</v>
      </c>
      <c r="E40" s="214">
        <f>E39+E38+E33+E30</f>
        <v>-1925</v>
      </c>
      <c r="F40" s="214">
        <f>F39+F38+F33+F30</f>
        <v>3190</v>
      </c>
      <c r="G40" s="221" t="s">
        <v>6</v>
      </c>
      <c r="H40" s="190"/>
      <c r="I40" s="190"/>
    </row>
    <row r="41" spans="1:13" ht="13.8" thickBot="1" x14ac:dyDescent="0.35">
      <c r="A41" s="206" t="s">
        <v>277</v>
      </c>
      <c r="B41" s="214">
        <v>838</v>
      </c>
      <c r="C41" s="214">
        <v>2213</v>
      </c>
      <c r="D41" s="221">
        <f t="shared" si="0"/>
        <v>-0.621</v>
      </c>
      <c r="E41" s="214">
        <v>3001</v>
      </c>
      <c r="F41" s="214">
        <v>1049</v>
      </c>
      <c r="G41" s="221" t="s">
        <v>6</v>
      </c>
      <c r="H41" s="190"/>
      <c r="I41" s="190"/>
    </row>
    <row r="42" spans="1:13" ht="13.8" thickBot="1" x14ac:dyDescent="0.35">
      <c r="A42" s="206" t="s">
        <v>278</v>
      </c>
      <c r="B42" s="214">
        <f>SUM(B40:B41)</f>
        <v>1076</v>
      </c>
      <c r="C42" s="214">
        <f>SUM(C40:C41)</f>
        <v>4239</v>
      </c>
      <c r="D42" s="221">
        <f t="shared" si="0"/>
        <v>-0.746</v>
      </c>
      <c r="E42" s="214">
        <f t="shared" ref="E42:F42" si="6">SUM(E40:E41)</f>
        <v>1076</v>
      </c>
      <c r="F42" s="214">
        <f t="shared" si="6"/>
        <v>4239</v>
      </c>
      <c r="G42" s="221">
        <f t="shared" si="1"/>
        <v>-0.746</v>
      </c>
      <c r="H42" s="190"/>
      <c r="I42" s="190"/>
    </row>
    <row r="43" spans="1:13" x14ac:dyDescent="0.3">
      <c r="B43" s="192"/>
      <c r="C43" s="192"/>
      <c r="D43" s="190"/>
      <c r="E43" s="192"/>
      <c r="F43" s="192"/>
      <c r="G43" s="190"/>
      <c r="H43" s="190"/>
      <c r="I43" s="190"/>
    </row>
    <row r="44" spans="1:13" x14ac:dyDescent="0.3">
      <c r="B44" s="190"/>
      <c r="C44" s="190"/>
      <c r="D44" s="190"/>
      <c r="E44" s="190"/>
      <c r="F44" s="190"/>
      <c r="G44" s="190"/>
      <c r="H44" s="190"/>
      <c r="I44" s="190"/>
    </row>
    <row r="45" spans="1:13" ht="13.8" thickBot="1" x14ac:dyDescent="0.35">
      <c r="A45" s="187" t="s">
        <v>86</v>
      </c>
      <c r="B45" s="188"/>
      <c r="C45" s="188"/>
      <c r="D45" s="188"/>
      <c r="E45" s="188"/>
      <c r="F45" s="188"/>
      <c r="G45" s="190"/>
      <c r="H45" s="190"/>
      <c r="I45" s="190"/>
    </row>
    <row r="46" spans="1:13" ht="13.8" thickBot="1" x14ac:dyDescent="0.35">
      <c r="A46" s="202" t="s">
        <v>0</v>
      </c>
      <c r="B46" s="226">
        <v>44469</v>
      </c>
      <c r="C46" s="226">
        <v>44377</v>
      </c>
      <c r="D46" s="204" t="s">
        <v>5</v>
      </c>
      <c r="E46" s="226">
        <v>44196</v>
      </c>
      <c r="F46" s="204" t="s">
        <v>5</v>
      </c>
      <c r="G46" s="190"/>
      <c r="H46" s="190"/>
      <c r="I46" s="190"/>
    </row>
    <row r="47" spans="1:13" ht="13.8" thickBot="1" x14ac:dyDescent="0.35">
      <c r="A47" s="205" t="s">
        <v>41</v>
      </c>
      <c r="B47" s="215">
        <v>1076</v>
      </c>
      <c r="C47" s="215">
        <v>838</v>
      </c>
      <c r="D47" s="266">
        <v>0.28399999999999997</v>
      </c>
      <c r="E47" s="215">
        <v>3001</v>
      </c>
      <c r="F47" s="266">
        <v>-0.64100000000000001</v>
      </c>
      <c r="H47" s="238"/>
      <c r="I47" s="191"/>
      <c r="J47" s="191"/>
      <c r="K47" s="237"/>
      <c r="L47" s="238"/>
    </row>
    <row r="48" spans="1:13" ht="13.8" thickBot="1" x14ac:dyDescent="0.35">
      <c r="A48" s="205" t="s">
        <v>128</v>
      </c>
      <c r="B48" s="215">
        <v>19473</v>
      </c>
      <c r="C48" s="215">
        <v>17395</v>
      </c>
      <c r="D48" s="266">
        <v>0.11899999999999999</v>
      </c>
      <c r="E48" s="215">
        <v>15571</v>
      </c>
      <c r="F48" s="266">
        <v>0.251</v>
      </c>
      <c r="H48" s="238"/>
      <c r="I48" s="191"/>
      <c r="J48" s="191"/>
      <c r="K48" s="237"/>
      <c r="L48" s="238"/>
    </row>
    <row r="49" spans="1:12" ht="13.8" thickBot="1" x14ac:dyDescent="0.35">
      <c r="A49" s="205" t="s">
        <v>129</v>
      </c>
      <c r="B49" s="215">
        <v>1049</v>
      </c>
      <c r="C49" s="215">
        <v>1006</v>
      </c>
      <c r="D49" s="266">
        <v>4.2999999999999997E-2</v>
      </c>
      <c r="E49" s="215">
        <v>467</v>
      </c>
      <c r="F49" s="266" t="s">
        <v>6</v>
      </c>
      <c r="H49" s="238"/>
      <c r="I49" s="191"/>
      <c r="J49" s="191"/>
      <c r="K49" s="237"/>
      <c r="L49" s="238"/>
    </row>
    <row r="50" spans="1:12" ht="13.8" thickBot="1" x14ac:dyDescent="0.35">
      <c r="A50" s="205" t="s">
        <v>130</v>
      </c>
      <c r="B50" s="215">
        <v>8649</v>
      </c>
      <c r="C50" s="215">
        <v>8242</v>
      </c>
      <c r="D50" s="266">
        <v>4.9000000000000002E-2</v>
      </c>
      <c r="E50" s="215">
        <v>4654</v>
      </c>
      <c r="F50" s="266">
        <v>0.85799999999999998</v>
      </c>
      <c r="H50" s="238"/>
      <c r="I50" s="191"/>
      <c r="J50" s="191"/>
      <c r="K50" s="237"/>
      <c r="L50" s="238"/>
    </row>
    <row r="51" spans="1:12" ht="13.8" thickBot="1" x14ac:dyDescent="0.35">
      <c r="A51" s="205" t="s">
        <v>131</v>
      </c>
      <c r="B51" s="215">
        <v>1184</v>
      </c>
      <c r="C51" s="215">
        <v>1157</v>
      </c>
      <c r="D51" s="266">
        <v>2.3E-2</v>
      </c>
      <c r="E51" s="215">
        <v>1121</v>
      </c>
      <c r="F51" s="266">
        <v>5.6000000000000001E-2</v>
      </c>
      <c r="H51" s="238"/>
      <c r="I51" s="191"/>
      <c r="J51" s="191"/>
      <c r="K51" s="237"/>
      <c r="L51" s="238"/>
    </row>
    <row r="52" spans="1:12" ht="13.8" thickBot="1" x14ac:dyDescent="0.35">
      <c r="A52" s="205" t="s">
        <v>42</v>
      </c>
      <c r="B52" s="215">
        <v>2836</v>
      </c>
      <c r="C52" s="215">
        <v>2836</v>
      </c>
      <c r="D52" s="266">
        <v>0</v>
      </c>
      <c r="E52" s="215">
        <v>2836</v>
      </c>
      <c r="F52" s="266">
        <v>0</v>
      </c>
      <c r="H52" s="238"/>
      <c r="I52" s="191"/>
      <c r="J52" s="191"/>
      <c r="K52" s="237"/>
      <c r="L52" s="238"/>
    </row>
    <row r="53" spans="1:12" ht="13.8" thickBot="1" x14ac:dyDescent="0.35">
      <c r="A53" s="205" t="s">
        <v>132</v>
      </c>
      <c r="B53" s="215">
        <v>2700</v>
      </c>
      <c r="C53" s="215">
        <v>2802</v>
      </c>
      <c r="D53" s="266">
        <v>-3.5999999999999997E-2</v>
      </c>
      <c r="E53" s="215">
        <v>2303</v>
      </c>
      <c r="F53" s="266">
        <v>0.17199999999999999</v>
      </c>
      <c r="H53" s="238"/>
      <c r="I53" s="191"/>
      <c r="J53" s="191"/>
      <c r="K53" s="237"/>
      <c r="L53" s="238"/>
    </row>
    <row r="54" spans="1:12" ht="13.8" thickBot="1" x14ac:dyDescent="0.35">
      <c r="A54" s="206" t="s">
        <v>133</v>
      </c>
      <c r="B54" s="214">
        <v>36967</v>
      </c>
      <c r="C54" s="214">
        <v>34276</v>
      </c>
      <c r="D54" s="267">
        <v>7.9000000000000001E-2</v>
      </c>
      <c r="E54" s="214">
        <v>29953</v>
      </c>
      <c r="F54" s="267">
        <v>0.23400000000000001</v>
      </c>
      <c r="H54" s="238"/>
      <c r="I54" s="191"/>
      <c r="J54" s="191"/>
      <c r="K54" s="237"/>
      <c r="L54" s="238"/>
    </row>
    <row r="55" spans="1:12" ht="13.8" thickBot="1" x14ac:dyDescent="0.35">
      <c r="A55" s="205" t="s">
        <v>134</v>
      </c>
      <c r="B55" s="215">
        <v>21357</v>
      </c>
      <c r="C55" s="215">
        <v>21425</v>
      </c>
      <c r="D55" s="266">
        <v>-3.0000000000000001E-3</v>
      </c>
      <c r="E55" s="215">
        <v>17029</v>
      </c>
      <c r="F55" s="266">
        <v>0.254</v>
      </c>
      <c r="H55" s="238"/>
      <c r="I55" s="191"/>
      <c r="J55" s="191"/>
      <c r="K55" s="237"/>
      <c r="L55" s="238"/>
    </row>
    <row r="56" spans="1:12" ht="13.8" thickBot="1" x14ac:dyDescent="0.35">
      <c r="A56" s="205" t="s">
        <v>46</v>
      </c>
      <c r="B56" s="215">
        <v>650</v>
      </c>
      <c r="C56" s="215">
        <v>0</v>
      </c>
      <c r="D56" s="266" t="s">
        <v>6</v>
      </c>
      <c r="E56" s="215">
        <v>1994</v>
      </c>
      <c r="F56" s="266">
        <v>-0.67400000000000004</v>
      </c>
      <c r="H56" s="238"/>
      <c r="I56" s="191"/>
      <c r="J56" s="191"/>
      <c r="K56" s="237"/>
      <c r="L56" s="238"/>
    </row>
    <row r="57" spans="1:12" ht="13.8" thickBot="1" x14ac:dyDescent="0.35">
      <c r="A57" s="205" t="s">
        <v>135</v>
      </c>
      <c r="B57" s="215">
        <v>4261</v>
      </c>
      <c r="C57" s="215">
        <v>3869</v>
      </c>
      <c r="D57" s="266">
        <v>0.10100000000000001</v>
      </c>
      <c r="E57" s="215">
        <v>2733</v>
      </c>
      <c r="F57" s="266">
        <v>0.55900000000000005</v>
      </c>
      <c r="H57" s="238"/>
      <c r="I57" s="191"/>
      <c r="J57" s="191"/>
      <c r="K57" s="237"/>
      <c r="L57" s="238"/>
    </row>
    <row r="58" spans="1:12" ht="13.8" thickBot="1" x14ac:dyDescent="0.35">
      <c r="A58" s="206" t="s">
        <v>136</v>
      </c>
      <c r="B58" s="214">
        <v>26268</v>
      </c>
      <c r="C58" s="214">
        <v>25294</v>
      </c>
      <c r="D58" s="267">
        <v>3.9E-2</v>
      </c>
      <c r="E58" s="214">
        <v>21756</v>
      </c>
      <c r="F58" s="267">
        <v>0.20699999999999999</v>
      </c>
      <c r="H58" s="238"/>
      <c r="I58" s="191"/>
      <c r="J58" s="191"/>
      <c r="K58" s="237"/>
      <c r="L58" s="238"/>
    </row>
    <row r="59" spans="1:12" ht="13.8" thickBot="1" x14ac:dyDescent="0.35">
      <c r="A59" s="206" t="s">
        <v>48</v>
      </c>
      <c r="B59" s="214">
        <v>10699</v>
      </c>
      <c r="C59" s="214">
        <v>8982</v>
      </c>
      <c r="D59" s="267">
        <v>0.191</v>
      </c>
      <c r="E59" s="214">
        <v>8197</v>
      </c>
      <c r="F59" s="267">
        <v>0.30499999999999999</v>
      </c>
      <c r="H59" s="238"/>
      <c r="I59" s="191"/>
      <c r="J59" s="191"/>
      <c r="K59" s="237"/>
      <c r="L59" s="238"/>
    </row>
    <row r="60" spans="1:12" ht="13.8" thickBot="1" x14ac:dyDescent="0.35">
      <c r="A60" s="206" t="s">
        <v>137</v>
      </c>
      <c r="B60" s="214">
        <v>36967</v>
      </c>
      <c r="C60" s="214">
        <v>34276</v>
      </c>
      <c r="D60" s="267">
        <v>7.9000000000000001E-2</v>
      </c>
      <c r="E60" s="214">
        <v>29953</v>
      </c>
      <c r="F60" s="267">
        <v>0.23400000000000001</v>
      </c>
      <c r="H60" s="238"/>
      <c r="I60" s="191"/>
      <c r="J60" s="191"/>
      <c r="K60" s="237"/>
      <c r="L60" s="238"/>
    </row>
    <row r="61" spans="1:12" x14ac:dyDescent="0.3">
      <c r="B61" s="190"/>
      <c r="C61" s="190"/>
      <c r="D61" s="190"/>
      <c r="E61" s="190"/>
      <c r="F61" s="190"/>
      <c r="G61" s="190"/>
      <c r="H61" s="190"/>
      <c r="I61" s="190"/>
    </row>
    <row r="62" spans="1:12" x14ac:dyDescent="0.3">
      <c r="I62" s="190"/>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3B4D0-EDD1-41F5-9324-F8855878FC74}">
  <sheetPr>
    <tabColor rgb="FF7B2038"/>
  </sheetPr>
  <dimension ref="A1:M67"/>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47.77734375" style="190" customWidth="1"/>
    <col min="2" max="3" width="8.44140625" style="237" bestFit="1" customWidth="1"/>
    <col min="4" max="4" width="10.21875" style="238" bestFit="1" customWidth="1"/>
    <col min="5" max="6" width="8.44140625" style="237" bestFit="1" customWidth="1"/>
    <col min="7" max="7" width="10.21875" style="238" bestFit="1" customWidth="1"/>
    <col min="8" max="8" width="8.88671875" style="190"/>
    <col min="9" max="9" width="11" style="190" bestFit="1" customWidth="1"/>
    <col min="10" max="16384" width="8.88671875" style="190"/>
  </cols>
  <sheetData>
    <row r="1" spans="1:13" ht="15" x14ac:dyDescent="0.3">
      <c r="A1" s="3" t="s">
        <v>2</v>
      </c>
      <c r="H1" s="251"/>
      <c r="I1" s="251"/>
      <c r="J1" s="251"/>
    </row>
    <row r="2" spans="1:13" ht="15" x14ac:dyDescent="0.3">
      <c r="A2" s="3" t="s">
        <v>280</v>
      </c>
      <c r="H2" s="251"/>
      <c r="I2" s="251"/>
      <c r="J2" s="251"/>
    </row>
    <row r="3" spans="1:13" ht="15" x14ac:dyDescent="0.35">
      <c r="A3" s="4" t="s">
        <v>0</v>
      </c>
      <c r="B3" s="240"/>
      <c r="C3" s="240"/>
      <c r="D3" s="241"/>
      <c r="E3" s="240"/>
      <c r="F3" s="240"/>
      <c r="G3" s="241"/>
      <c r="H3" s="252"/>
      <c r="I3" s="252"/>
      <c r="J3" s="251"/>
    </row>
    <row r="4" spans="1:13" x14ac:dyDescent="0.3">
      <c r="A4" s="253"/>
      <c r="B4" s="244"/>
      <c r="C4" s="244"/>
      <c r="D4" s="245"/>
      <c r="E4" s="244"/>
      <c r="F4" s="244"/>
      <c r="G4" s="245"/>
      <c r="H4" s="261"/>
      <c r="I4" s="261"/>
      <c r="J4" s="251"/>
    </row>
    <row r="5" spans="1:13" x14ac:dyDescent="0.3">
      <c r="A5" s="193" t="s">
        <v>53</v>
      </c>
      <c r="B5" s="193"/>
      <c r="C5" s="193"/>
      <c r="D5" s="193"/>
      <c r="E5" s="193"/>
      <c r="F5" s="193"/>
      <c r="G5" s="193"/>
    </row>
    <row r="6" spans="1:13" ht="13.8" thickBot="1" x14ac:dyDescent="0.35">
      <c r="A6" s="202" t="s">
        <v>0</v>
      </c>
      <c r="B6" s="203" t="s">
        <v>335</v>
      </c>
      <c r="C6" s="203" t="s">
        <v>336</v>
      </c>
      <c r="D6" s="213" t="s">
        <v>5</v>
      </c>
      <c r="E6" s="203" t="s">
        <v>337</v>
      </c>
      <c r="F6" s="203" t="s">
        <v>338</v>
      </c>
      <c r="G6" s="213" t="s">
        <v>5</v>
      </c>
    </row>
    <row r="7" spans="1:13" ht="13.8" thickBot="1" x14ac:dyDescent="0.35">
      <c r="A7" s="205" t="s">
        <v>3</v>
      </c>
      <c r="B7" s="215">
        <v>18866</v>
      </c>
      <c r="C7" s="215">
        <v>10551</v>
      </c>
      <c r="D7" s="216">
        <f>ROUND(B7/C7-1,3)</f>
        <v>0.78800000000000003</v>
      </c>
      <c r="E7" s="215">
        <v>45650</v>
      </c>
      <c r="F7" s="215">
        <v>26582</v>
      </c>
      <c r="G7" s="216">
        <v>0.71699999999999997</v>
      </c>
      <c r="I7" s="237"/>
      <c r="J7" s="237"/>
      <c r="K7" s="191"/>
      <c r="L7" s="237"/>
      <c r="M7" s="237"/>
    </row>
    <row r="8" spans="1:13" ht="13.8" thickBot="1" x14ac:dyDescent="0.35">
      <c r="A8" s="205" t="s">
        <v>138</v>
      </c>
      <c r="B8" s="215">
        <v>-13273</v>
      </c>
      <c r="C8" s="215">
        <v>-6398</v>
      </c>
      <c r="D8" s="216" t="s">
        <v>6</v>
      </c>
      <c r="E8" s="215">
        <v>-31405</v>
      </c>
      <c r="F8" s="215">
        <v>-18638</v>
      </c>
      <c r="G8" s="216">
        <v>0.68500000000000005</v>
      </c>
      <c r="I8" s="237"/>
      <c r="J8" s="237"/>
      <c r="K8" s="191"/>
      <c r="L8" s="237"/>
      <c r="M8" s="237"/>
    </row>
    <row r="9" spans="1:13" ht="13.8" thickBot="1" x14ac:dyDescent="0.35">
      <c r="A9" s="206" t="s">
        <v>38</v>
      </c>
      <c r="B9" s="214">
        <f>SUM(B7:B8)</f>
        <v>5593</v>
      </c>
      <c r="C9" s="214">
        <f>SUM(C7:C8)</f>
        <v>4153</v>
      </c>
      <c r="D9" s="213">
        <f t="shared" ref="D9" si="0">ROUND(B9/C9-1,3)</f>
        <v>0.34699999999999998</v>
      </c>
      <c r="E9" s="214">
        <v>14245</v>
      </c>
      <c r="F9" s="214">
        <v>7944</v>
      </c>
      <c r="G9" s="213">
        <v>0.79300000000000004</v>
      </c>
      <c r="I9" s="238"/>
      <c r="J9" s="238"/>
      <c r="K9" s="260"/>
    </row>
    <row r="10" spans="1:13" ht="13.8" thickBot="1" x14ac:dyDescent="0.35">
      <c r="A10" s="219" t="s">
        <v>314</v>
      </c>
      <c r="B10" s="220">
        <f t="shared" ref="B10:C10" si="1">ROUND(B9/B7,3)</f>
        <v>0.29599999999999999</v>
      </c>
      <c r="C10" s="220">
        <f t="shared" si="1"/>
        <v>0.39400000000000002</v>
      </c>
      <c r="D10" s="258" t="s">
        <v>363</v>
      </c>
      <c r="E10" s="220">
        <v>0.312</v>
      </c>
      <c r="F10" s="220">
        <v>0.29899999999999999</v>
      </c>
      <c r="G10" s="258" t="s">
        <v>365</v>
      </c>
      <c r="H10" s="191"/>
      <c r="I10" s="191"/>
      <c r="J10" s="238"/>
      <c r="K10" s="260"/>
    </row>
    <row r="11" spans="1:13" ht="13.8" thickBot="1" x14ac:dyDescent="0.35">
      <c r="A11" s="205" t="s">
        <v>269</v>
      </c>
      <c r="B11" s="215">
        <v>-1786</v>
      </c>
      <c r="C11" s="215">
        <v>-1143</v>
      </c>
      <c r="D11" s="216">
        <f t="shared" ref="D11:D15" si="2">ROUND(B11/C11-1,3)</f>
        <v>0.56299999999999994</v>
      </c>
      <c r="E11" s="215">
        <v>-4720</v>
      </c>
      <c r="F11" s="215">
        <v>-2905</v>
      </c>
      <c r="G11" s="216">
        <v>0.625</v>
      </c>
      <c r="I11" s="237"/>
      <c r="J11" s="237"/>
      <c r="K11" s="191"/>
      <c r="L11" s="237"/>
      <c r="M11" s="237"/>
    </row>
    <row r="12" spans="1:13" ht="13.8" thickBot="1" x14ac:dyDescent="0.35">
      <c r="A12" s="205" t="s">
        <v>281</v>
      </c>
      <c r="B12" s="215">
        <v>-796</v>
      </c>
      <c r="C12" s="215">
        <v>-594</v>
      </c>
      <c r="D12" s="216">
        <f t="shared" si="2"/>
        <v>0.34</v>
      </c>
      <c r="E12" s="215">
        <v>-2391</v>
      </c>
      <c r="F12" s="215">
        <v>-1922</v>
      </c>
      <c r="G12" s="216">
        <v>0.24399999999999999</v>
      </c>
      <c r="I12" s="237"/>
      <c r="J12" s="237"/>
      <c r="K12" s="191"/>
      <c r="L12" s="237"/>
      <c r="M12" s="237"/>
    </row>
    <row r="13" spans="1:13" ht="13.8" thickBot="1" x14ac:dyDescent="0.35">
      <c r="A13" s="205" t="s">
        <v>282</v>
      </c>
      <c r="B13" s="215">
        <v>10</v>
      </c>
      <c r="C13" s="215">
        <v>-18</v>
      </c>
      <c r="D13" s="216" t="s">
        <v>6</v>
      </c>
      <c r="E13" s="215">
        <v>87</v>
      </c>
      <c r="F13" s="215">
        <v>-40</v>
      </c>
      <c r="G13" s="216" t="s">
        <v>6</v>
      </c>
      <c r="I13" s="237"/>
      <c r="J13" s="237"/>
      <c r="K13" s="191"/>
      <c r="L13" s="237"/>
      <c r="M13" s="237"/>
    </row>
    <row r="14" spans="1:13" ht="13.8" thickBot="1" x14ac:dyDescent="0.35">
      <c r="A14" s="206" t="s">
        <v>283</v>
      </c>
      <c r="B14" s="214">
        <f>SUM(B11:B13)</f>
        <v>-2572</v>
      </c>
      <c r="C14" s="214">
        <f>SUM(C11:C13)</f>
        <v>-1755</v>
      </c>
      <c r="D14" s="213">
        <f t="shared" si="2"/>
        <v>0.46600000000000003</v>
      </c>
      <c r="E14" s="214">
        <v>-7024</v>
      </c>
      <c r="F14" s="214">
        <v>-4867</v>
      </c>
      <c r="G14" s="213">
        <v>0.443</v>
      </c>
      <c r="I14" s="238"/>
      <c r="J14" s="238"/>
      <c r="K14" s="238"/>
    </row>
    <row r="15" spans="1:13" ht="13.8" thickBot="1" x14ac:dyDescent="0.35">
      <c r="A15" s="206" t="s">
        <v>4</v>
      </c>
      <c r="B15" s="214">
        <f t="shared" ref="B15:C15" si="3">B14+B9</f>
        <v>3021</v>
      </c>
      <c r="C15" s="214">
        <f t="shared" si="3"/>
        <v>2398</v>
      </c>
      <c r="D15" s="213">
        <f t="shared" si="2"/>
        <v>0.26</v>
      </c>
      <c r="E15" s="214">
        <v>7221</v>
      </c>
      <c r="F15" s="214">
        <v>3077</v>
      </c>
      <c r="G15" s="213" t="s">
        <v>6</v>
      </c>
      <c r="I15" s="238"/>
      <c r="J15" s="238"/>
      <c r="K15" s="260"/>
    </row>
    <row r="16" spans="1:13" ht="13.8" thickBot="1" x14ac:dyDescent="0.35">
      <c r="A16" s="219" t="s">
        <v>313</v>
      </c>
      <c r="B16" s="220">
        <f>ROUND(B15/B7,3)</f>
        <v>0.16</v>
      </c>
      <c r="C16" s="220">
        <f>ROUND(C15/C7,3)</f>
        <v>0.22700000000000001</v>
      </c>
      <c r="D16" s="258" t="s">
        <v>364</v>
      </c>
      <c r="E16" s="220">
        <v>0.158</v>
      </c>
      <c r="F16" s="220">
        <v>0.11600000000000001</v>
      </c>
      <c r="G16" s="258" t="s">
        <v>355</v>
      </c>
      <c r="H16" s="191"/>
      <c r="I16" s="191"/>
      <c r="J16" s="238"/>
      <c r="K16" s="260"/>
    </row>
    <row r="17" spans="1:13" ht="13.8" thickBot="1" x14ac:dyDescent="0.35">
      <c r="A17" s="205" t="s">
        <v>284</v>
      </c>
      <c r="B17" s="215">
        <v>-804</v>
      </c>
      <c r="C17" s="215">
        <v>-693</v>
      </c>
      <c r="D17" s="216">
        <f t="shared" ref="D17:D19" si="4">ROUND(B17/C17-1,3)</f>
        <v>0.16</v>
      </c>
      <c r="E17" s="215">
        <v>-2351</v>
      </c>
      <c r="F17" s="215">
        <v>-1988</v>
      </c>
      <c r="G17" s="216">
        <v>0.183</v>
      </c>
      <c r="I17" s="237"/>
      <c r="J17" s="237"/>
      <c r="K17" s="191"/>
      <c r="L17" s="237"/>
      <c r="M17" s="237"/>
    </row>
    <row r="18" spans="1:13" ht="13.8" thickBot="1" x14ac:dyDescent="0.35">
      <c r="A18" s="205" t="s">
        <v>285</v>
      </c>
      <c r="B18" s="215">
        <v>-238</v>
      </c>
      <c r="C18" s="215">
        <v>-238</v>
      </c>
      <c r="D18" s="216">
        <f t="shared" si="4"/>
        <v>0</v>
      </c>
      <c r="E18" s="215">
        <v>-707</v>
      </c>
      <c r="F18" s="215">
        <v>-706</v>
      </c>
      <c r="G18" s="216">
        <v>1E-3</v>
      </c>
      <c r="I18" s="237"/>
      <c r="J18" s="237"/>
      <c r="K18" s="191"/>
      <c r="L18" s="237"/>
      <c r="M18" s="237"/>
    </row>
    <row r="19" spans="1:13" ht="13.8" thickBot="1" x14ac:dyDescent="0.35">
      <c r="A19" s="205" t="s">
        <v>23</v>
      </c>
      <c r="B19" s="215">
        <v>-1156</v>
      </c>
      <c r="C19" s="215">
        <v>-1164</v>
      </c>
      <c r="D19" s="216">
        <f t="shared" si="4"/>
        <v>-7.0000000000000001E-3</v>
      </c>
      <c r="E19" s="215">
        <v>-3829</v>
      </c>
      <c r="F19" s="215">
        <v>-3414</v>
      </c>
      <c r="G19" s="216">
        <v>0.122</v>
      </c>
      <c r="I19" s="237"/>
      <c r="J19" s="237"/>
      <c r="K19" s="191"/>
      <c r="L19" s="237"/>
      <c r="M19" s="237"/>
    </row>
    <row r="20" spans="1:13" ht="13.8" thickBot="1" x14ac:dyDescent="0.35">
      <c r="A20" s="205" t="s">
        <v>286</v>
      </c>
      <c r="B20" s="215">
        <v>1783</v>
      </c>
      <c r="C20" s="215">
        <v>-4088</v>
      </c>
      <c r="D20" s="216" t="s">
        <v>6</v>
      </c>
      <c r="E20" s="215">
        <v>5950</v>
      </c>
      <c r="F20" s="215">
        <v>-7242</v>
      </c>
      <c r="G20" s="216" t="s">
        <v>6</v>
      </c>
      <c r="I20" s="237"/>
      <c r="J20" s="237"/>
      <c r="K20" s="191"/>
      <c r="L20" s="237"/>
      <c r="M20" s="237"/>
    </row>
    <row r="21" spans="1:13" ht="13.8" thickBot="1" x14ac:dyDescent="0.35">
      <c r="A21" s="205" t="s">
        <v>287</v>
      </c>
      <c r="B21" s="215">
        <v>-10</v>
      </c>
      <c r="C21" s="215">
        <v>1</v>
      </c>
      <c r="D21" s="216" t="s">
        <v>6</v>
      </c>
      <c r="E21" s="215">
        <v>-1800</v>
      </c>
      <c r="F21" s="215">
        <v>-26</v>
      </c>
      <c r="G21" s="216" t="s">
        <v>6</v>
      </c>
      <c r="I21" s="237"/>
      <c r="J21" s="237"/>
      <c r="L21" s="237"/>
      <c r="M21" s="237"/>
    </row>
    <row r="22" spans="1:13" ht="13.8" thickBot="1" x14ac:dyDescent="0.35">
      <c r="A22" s="206" t="s">
        <v>304</v>
      </c>
      <c r="B22" s="214">
        <f>SUM(B17:B21,B15)</f>
        <v>2596</v>
      </c>
      <c r="C22" s="214">
        <f>SUM(C17:C21,C15)</f>
        <v>-3784</v>
      </c>
      <c r="D22" s="213" t="s">
        <v>6</v>
      </c>
      <c r="E22" s="214">
        <v>4484</v>
      </c>
      <c r="F22" s="214">
        <v>-10299</v>
      </c>
      <c r="G22" s="213" t="s">
        <v>6</v>
      </c>
      <c r="I22" s="238"/>
      <c r="J22" s="238"/>
    </row>
    <row r="23" spans="1:13" x14ac:dyDescent="0.3">
      <c r="B23" s="190"/>
      <c r="C23" s="190"/>
      <c r="D23" s="190"/>
      <c r="E23" s="192"/>
      <c r="F23" s="190"/>
      <c r="G23" s="190"/>
    </row>
    <row r="24" spans="1:13" x14ac:dyDescent="0.3">
      <c r="B24" s="190"/>
      <c r="C24" s="190"/>
      <c r="D24" s="190"/>
      <c r="E24" s="190"/>
      <c r="F24" s="190"/>
      <c r="G24" s="190"/>
    </row>
    <row r="25" spans="1:13" x14ac:dyDescent="0.3">
      <c r="A25" s="193" t="s">
        <v>69</v>
      </c>
      <c r="B25" s="262"/>
      <c r="C25" s="262"/>
      <c r="D25" s="262"/>
      <c r="E25" s="262"/>
      <c r="F25" s="262"/>
      <c r="G25" s="262"/>
    </row>
    <row r="26" spans="1:13" ht="13.8" thickBot="1" x14ac:dyDescent="0.35">
      <c r="A26" s="202" t="s">
        <v>0</v>
      </c>
      <c r="B26" s="203" t="s">
        <v>335</v>
      </c>
      <c r="C26" s="203" t="s">
        <v>336</v>
      </c>
      <c r="D26" s="213" t="s">
        <v>5</v>
      </c>
      <c r="E26" s="203" t="s">
        <v>337</v>
      </c>
      <c r="F26" s="203" t="s">
        <v>338</v>
      </c>
      <c r="G26" s="213" t="s">
        <v>5</v>
      </c>
    </row>
    <row r="27" spans="1:13" ht="13.8" thickBot="1" x14ac:dyDescent="0.35">
      <c r="A27" s="205" t="s">
        <v>288</v>
      </c>
      <c r="B27" s="215">
        <v>18589</v>
      </c>
      <c r="C27" s="215">
        <v>11286</v>
      </c>
      <c r="D27" s="216">
        <v>0.64700000000000002</v>
      </c>
      <c r="E27" s="215">
        <v>45452</v>
      </c>
      <c r="F27" s="215">
        <v>26880</v>
      </c>
      <c r="G27" s="216">
        <v>0.69099999999999995</v>
      </c>
      <c r="I27" s="237"/>
      <c r="J27" s="237"/>
      <c r="K27" s="191"/>
      <c r="L27" s="237"/>
      <c r="M27" s="237"/>
    </row>
    <row r="28" spans="1:13" ht="13.8" thickBot="1" x14ac:dyDescent="0.35">
      <c r="A28" s="205" t="s">
        <v>107</v>
      </c>
      <c r="B28" s="215">
        <v>-2419</v>
      </c>
      <c r="C28" s="215">
        <v>-2198</v>
      </c>
      <c r="D28" s="216">
        <v>0.10100000000000001</v>
      </c>
      <c r="E28" s="215">
        <v>-6509</v>
      </c>
      <c r="F28" s="215">
        <v>-5515</v>
      </c>
      <c r="G28" s="216">
        <v>0.18</v>
      </c>
      <c r="I28" s="237"/>
      <c r="J28" s="237"/>
      <c r="K28" s="191"/>
      <c r="L28" s="237"/>
      <c r="M28" s="237"/>
    </row>
    <row r="29" spans="1:13" ht="13.8" thickBot="1" x14ac:dyDescent="0.35">
      <c r="A29" s="205" t="s">
        <v>289</v>
      </c>
      <c r="B29" s="215">
        <v>-13514</v>
      </c>
      <c r="C29" s="215">
        <v>-7453</v>
      </c>
      <c r="D29" s="216">
        <v>0.81299999999999994</v>
      </c>
      <c r="E29" s="215">
        <v>-37462</v>
      </c>
      <c r="F29" s="215">
        <v>-21160</v>
      </c>
      <c r="G29" s="216">
        <v>0.77</v>
      </c>
      <c r="I29" s="237"/>
      <c r="J29" s="237"/>
      <c r="K29" s="191"/>
      <c r="L29" s="237"/>
      <c r="M29" s="237"/>
    </row>
    <row r="30" spans="1:13" ht="13.8" thickBot="1" x14ac:dyDescent="0.35">
      <c r="A30" s="206" t="s">
        <v>101</v>
      </c>
      <c r="B30" s="214">
        <v>2656</v>
      </c>
      <c r="C30" s="214">
        <v>1635</v>
      </c>
      <c r="D30" s="213">
        <v>0.624</v>
      </c>
      <c r="E30" s="214">
        <v>1481</v>
      </c>
      <c r="F30" s="214">
        <v>205</v>
      </c>
      <c r="G30" s="213" t="s">
        <v>6</v>
      </c>
      <c r="I30" s="238"/>
      <c r="J30" s="238"/>
      <c r="K30" s="191"/>
      <c r="L30" s="192"/>
      <c r="M30" s="192"/>
    </row>
    <row r="31" spans="1:13" ht="13.8" thickBot="1" x14ac:dyDescent="0.35">
      <c r="A31" s="205" t="s">
        <v>108</v>
      </c>
      <c r="B31" s="215">
        <v>-2154</v>
      </c>
      <c r="C31" s="215">
        <v>27</v>
      </c>
      <c r="D31" s="216" t="s">
        <v>6</v>
      </c>
      <c r="E31" s="215">
        <v>-2900</v>
      </c>
      <c r="F31" s="215">
        <v>-21</v>
      </c>
      <c r="G31" s="216" t="s">
        <v>6</v>
      </c>
      <c r="I31" s="237"/>
      <c r="J31" s="237"/>
      <c r="K31" s="191"/>
      <c r="L31" s="237"/>
      <c r="M31" s="237"/>
    </row>
    <row r="32" spans="1:13" ht="13.8" thickBot="1" x14ac:dyDescent="0.35">
      <c r="A32" s="205" t="s">
        <v>109</v>
      </c>
      <c r="B32" s="215">
        <v>0</v>
      </c>
      <c r="C32" s="215">
        <v>-58</v>
      </c>
      <c r="D32" s="216" t="s">
        <v>6</v>
      </c>
      <c r="E32" s="215">
        <v>-109</v>
      </c>
      <c r="F32" s="215">
        <v>-58</v>
      </c>
      <c r="G32" s="216">
        <v>0.879</v>
      </c>
      <c r="I32" s="237"/>
      <c r="J32" s="237"/>
      <c r="K32" s="191"/>
      <c r="L32" s="237"/>
      <c r="M32" s="237"/>
    </row>
    <row r="33" spans="1:13" ht="13.8" thickBot="1" x14ac:dyDescent="0.35">
      <c r="A33" s="205" t="s">
        <v>321</v>
      </c>
      <c r="B33" s="215">
        <v>0</v>
      </c>
      <c r="C33" s="215">
        <v>0</v>
      </c>
      <c r="D33" s="216" t="s">
        <v>6</v>
      </c>
      <c r="E33" s="215">
        <v>3160</v>
      </c>
      <c r="F33" s="215">
        <v>0</v>
      </c>
      <c r="G33" s="216" t="s">
        <v>6</v>
      </c>
      <c r="I33" s="237"/>
      <c r="J33" s="237"/>
      <c r="K33" s="191"/>
      <c r="L33" s="237"/>
      <c r="M33" s="237"/>
    </row>
    <row r="34" spans="1:13" ht="13.8" thickBot="1" x14ac:dyDescent="0.35">
      <c r="A34" s="205" t="s">
        <v>312</v>
      </c>
      <c r="B34" s="215">
        <v>0</v>
      </c>
      <c r="C34" s="215">
        <v>14</v>
      </c>
      <c r="D34" s="216" t="s">
        <v>6</v>
      </c>
      <c r="E34" s="215">
        <v>0</v>
      </c>
      <c r="F34" s="215">
        <v>-35</v>
      </c>
      <c r="G34" s="216" t="s">
        <v>6</v>
      </c>
      <c r="I34" s="237"/>
      <c r="J34" s="237"/>
      <c r="K34" s="191"/>
      <c r="L34" s="237"/>
      <c r="M34" s="237"/>
    </row>
    <row r="35" spans="1:13" ht="13.8" thickBot="1" x14ac:dyDescent="0.35">
      <c r="A35" s="206" t="s">
        <v>547</v>
      </c>
      <c r="B35" s="214">
        <v>-2154</v>
      </c>
      <c r="C35" s="214">
        <v>-17</v>
      </c>
      <c r="D35" s="213" t="s">
        <v>6</v>
      </c>
      <c r="E35" s="214">
        <v>151</v>
      </c>
      <c r="F35" s="214">
        <v>-114</v>
      </c>
      <c r="G35" s="213" t="s">
        <v>6</v>
      </c>
      <c r="I35" s="238"/>
      <c r="J35" s="238"/>
      <c r="K35" s="191"/>
      <c r="L35" s="192"/>
      <c r="M35" s="192"/>
    </row>
    <row r="36" spans="1:13" ht="13.8" thickBot="1" x14ac:dyDescent="0.35">
      <c r="A36" s="205" t="s">
        <v>79</v>
      </c>
      <c r="B36" s="215">
        <v>8297</v>
      </c>
      <c r="C36" s="215">
        <v>1267</v>
      </c>
      <c r="D36" s="216" t="s">
        <v>6</v>
      </c>
      <c r="E36" s="215">
        <v>46920</v>
      </c>
      <c r="F36" s="215">
        <v>5472</v>
      </c>
      <c r="G36" s="216" t="s">
        <v>6</v>
      </c>
      <c r="I36" s="237"/>
      <c r="J36" s="237"/>
      <c r="K36" s="191"/>
      <c r="L36" s="237"/>
      <c r="M36" s="237"/>
    </row>
    <row r="37" spans="1:13" ht="13.8" thickBot="1" x14ac:dyDescent="0.35">
      <c r="A37" s="205" t="s">
        <v>80</v>
      </c>
      <c r="B37" s="215">
        <v>-8068</v>
      </c>
      <c r="C37" s="215">
        <v>-1987</v>
      </c>
      <c r="D37" s="216" t="s">
        <v>6</v>
      </c>
      <c r="E37" s="215">
        <v>-43575</v>
      </c>
      <c r="F37" s="215">
        <v>-6743</v>
      </c>
      <c r="G37" s="216" t="s">
        <v>6</v>
      </c>
      <c r="I37" s="237"/>
      <c r="J37" s="237"/>
      <c r="K37" s="191"/>
      <c r="L37" s="237"/>
      <c r="M37" s="237"/>
    </row>
    <row r="38" spans="1:13" ht="13.8" thickBot="1" x14ac:dyDescent="0.35">
      <c r="A38" s="205" t="s">
        <v>37</v>
      </c>
      <c r="B38" s="215">
        <v>-1015</v>
      </c>
      <c r="C38" s="215">
        <v>-1170</v>
      </c>
      <c r="D38" s="216">
        <v>-0.13200000000000001</v>
      </c>
      <c r="E38" s="215">
        <v>-3698</v>
      </c>
      <c r="F38" s="215">
        <v>-1979</v>
      </c>
      <c r="G38" s="216">
        <v>0.86899999999999999</v>
      </c>
      <c r="I38" s="237"/>
      <c r="J38" s="237"/>
      <c r="K38" s="191"/>
      <c r="L38" s="237"/>
      <c r="M38" s="237"/>
    </row>
    <row r="39" spans="1:13" ht="13.8" thickBot="1" x14ac:dyDescent="0.35">
      <c r="A39" s="205" t="s">
        <v>290</v>
      </c>
      <c r="B39" s="215">
        <v>0</v>
      </c>
      <c r="C39" s="215">
        <v>0</v>
      </c>
      <c r="D39" s="216" t="s">
        <v>6</v>
      </c>
      <c r="E39" s="215">
        <v>0</v>
      </c>
      <c r="F39" s="215">
        <v>4000</v>
      </c>
      <c r="G39" s="216" t="s">
        <v>6</v>
      </c>
      <c r="I39" s="237"/>
      <c r="J39" s="237"/>
      <c r="K39" s="191"/>
      <c r="L39" s="237"/>
      <c r="M39" s="237"/>
    </row>
    <row r="40" spans="1:13" ht="13.8" thickBot="1" x14ac:dyDescent="0.35">
      <c r="A40" s="205" t="s">
        <v>291</v>
      </c>
      <c r="B40" s="215">
        <v>-203</v>
      </c>
      <c r="C40" s="215">
        <v>-148</v>
      </c>
      <c r="D40" s="216">
        <v>0.372</v>
      </c>
      <c r="E40" s="215">
        <v>-630</v>
      </c>
      <c r="F40" s="215">
        <v>-346</v>
      </c>
      <c r="G40" s="216">
        <v>0.82099999999999995</v>
      </c>
      <c r="I40" s="237"/>
      <c r="J40" s="237"/>
      <c r="K40" s="191"/>
      <c r="L40" s="237"/>
      <c r="M40" s="237"/>
    </row>
    <row r="41" spans="1:13" ht="13.8" thickBot="1" x14ac:dyDescent="0.35">
      <c r="A41" s="205" t="s">
        <v>292</v>
      </c>
      <c r="B41" s="215">
        <v>-99</v>
      </c>
      <c r="C41" s="215">
        <v>-84</v>
      </c>
      <c r="D41" s="216">
        <v>0.17899999999999999</v>
      </c>
      <c r="E41" s="215">
        <v>-329</v>
      </c>
      <c r="F41" s="215">
        <v>-217</v>
      </c>
      <c r="G41" s="216">
        <v>0.51600000000000001</v>
      </c>
      <c r="I41" s="237"/>
      <c r="J41" s="237"/>
      <c r="K41" s="191"/>
      <c r="L41" s="237"/>
      <c r="M41" s="237"/>
    </row>
    <row r="42" spans="1:13" ht="13.8" thickBot="1" x14ac:dyDescent="0.35">
      <c r="A42" s="206" t="s">
        <v>104</v>
      </c>
      <c r="B42" s="214">
        <v>-1088</v>
      </c>
      <c r="C42" s="214">
        <v>-2122</v>
      </c>
      <c r="D42" s="213">
        <v>-0.48699999999999999</v>
      </c>
      <c r="E42" s="214">
        <v>-1312</v>
      </c>
      <c r="F42" s="214">
        <v>187</v>
      </c>
      <c r="G42" s="213" t="s">
        <v>6</v>
      </c>
      <c r="I42" s="238"/>
      <c r="J42" s="238"/>
      <c r="K42" s="191"/>
      <c r="L42" s="192"/>
      <c r="M42" s="192"/>
    </row>
    <row r="43" spans="1:13" ht="13.8" thickBot="1" x14ac:dyDescent="0.35">
      <c r="A43" s="205" t="s">
        <v>50</v>
      </c>
      <c r="B43" s="215">
        <v>-37</v>
      </c>
      <c r="C43" s="215">
        <v>-16</v>
      </c>
      <c r="D43" s="216" t="s">
        <v>6</v>
      </c>
      <c r="E43" s="215">
        <v>-274</v>
      </c>
      <c r="F43" s="215">
        <v>-39</v>
      </c>
      <c r="G43" s="216" t="s">
        <v>6</v>
      </c>
      <c r="I43" s="237"/>
      <c r="J43" s="237"/>
      <c r="K43" s="191"/>
      <c r="L43" s="237"/>
      <c r="M43" s="237"/>
    </row>
    <row r="44" spans="1:13" ht="13.8" thickBot="1" x14ac:dyDescent="0.35">
      <c r="A44" s="206" t="s">
        <v>139</v>
      </c>
      <c r="B44" s="214">
        <v>-623</v>
      </c>
      <c r="C44" s="214">
        <v>-520</v>
      </c>
      <c r="D44" s="213">
        <v>0.19800000000000001</v>
      </c>
      <c r="E44" s="214">
        <v>46</v>
      </c>
      <c r="F44" s="214">
        <v>239</v>
      </c>
      <c r="G44" s="213" t="s">
        <v>6</v>
      </c>
      <c r="H44" s="238"/>
      <c r="I44" s="238"/>
      <c r="J44" s="238"/>
      <c r="K44" s="191"/>
      <c r="L44" s="192"/>
      <c r="M44" s="192"/>
    </row>
    <row r="45" spans="1:13" ht="13.8" thickBot="1" x14ac:dyDescent="0.35">
      <c r="A45" s="206" t="s">
        <v>111</v>
      </c>
      <c r="B45" s="214">
        <v>1226</v>
      </c>
      <c r="C45" s="214">
        <v>997</v>
      </c>
      <c r="D45" s="213">
        <v>0.23</v>
      </c>
      <c r="E45" s="214">
        <v>557</v>
      </c>
      <c r="F45" s="214">
        <v>238</v>
      </c>
      <c r="G45" s="213" t="s">
        <v>6</v>
      </c>
      <c r="I45" s="238"/>
      <c r="J45" s="238"/>
      <c r="K45" s="191"/>
      <c r="L45" s="192"/>
      <c r="M45" s="192"/>
    </row>
    <row r="46" spans="1:13" ht="13.8" thickBot="1" x14ac:dyDescent="0.35">
      <c r="A46" s="206" t="s">
        <v>112</v>
      </c>
      <c r="B46" s="214">
        <v>603</v>
      </c>
      <c r="C46" s="214">
        <v>477</v>
      </c>
      <c r="D46" s="213">
        <v>0.26400000000000001</v>
      </c>
      <c r="E46" s="214">
        <v>603</v>
      </c>
      <c r="F46" s="214">
        <v>477</v>
      </c>
      <c r="G46" s="213">
        <v>0.26400000000000001</v>
      </c>
      <c r="H46" s="238"/>
      <c r="I46" s="238"/>
      <c r="J46" s="238"/>
      <c r="K46" s="191"/>
      <c r="L46" s="192"/>
      <c r="M46" s="192"/>
    </row>
    <row r="47" spans="1:13" x14ac:dyDescent="0.3">
      <c r="B47" s="192"/>
      <c r="C47" s="192"/>
      <c r="D47" s="190"/>
      <c r="E47" s="192"/>
      <c r="F47" s="192"/>
      <c r="G47" s="190"/>
    </row>
    <row r="48" spans="1:13" x14ac:dyDescent="0.3">
      <c r="B48" s="192"/>
      <c r="C48" s="192"/>
      <c r="D48" s="190"/>
      <c r="E48" s="192"/>
      <c r="F48" s="192"/>
      <c r="G48" s="190"/>
    </row>
    <row r="49" spans="1:11" x14ac:dyDescent="0.3">
      <c r="A49" s="193" t="s">
        <v>86</v>
      </c>
      <c r="B49" s="193"/>
      <c r="C49" s="193"/>
      <c r="D49" s="262"/>
      <c r="E49" s="193"/>
      <c r="F49" s="193"/>
      <c r="G49" s="190"/>
    </row>
    <row r="50" spans="1:11" ht="13.8" thickBot="1" x14ac:dyDescent="0.35">
      <c r="A50" s="202" t="s">
        <v>0</v>
      </c>
      <c r="B50" s="226">
        <v>44469</v>
      </c>
      <c r="C50" s="226">
        <v>44377</v>
      </c>
      <c r="D50" s="204" t="s">
        <v>5</v>
      </c>
      <c r="E50" s="226">
        <v>44196</v>
      </c>
      <c r="F50" s="204" t="s">
        <v>5</v>
      </c>
      <c r="G50" s="190"/>
    </row>
    <row r="51" spans="1:11" ht="13.8" thickBot="1" x14ac:dyDescent="0.35">
      <c r="A51" s="205" t="s">
        <v>41</v>
      </c>
      <c r="B51" s="215">
        <v>603</v>
      </c>
      <c r="C51" s="215">
        <v>1226</v>
      </c>
      <c r="D51" s="216">
        <v>-0.50800000000000001</v>
      </c>
      <c r="E51" s="215">
        <v>557</v>
      </c>
      <c r="F51" s="216">
        <v>8.3000000000000004E-2</v>
      </c>
      <c r="H51" s="238"/>
      <c r="I51" s="191"/>
      <c r="K51" s="191"/>
    </row>
    <row r="52" spans="1:11" ht="13.8" thickBot="1" x14ac:dyDescent="0.35">
      <c r="A52" s="205" t="s">
        <v>293</v>
      </c>
      <c r="B52" s="215">
        <v>3590</v>
      </c>
      <c r="C52" s="215">
        <v>3080</v>
      </c>
      <c r="D52" s="216">
        <v>0.16600000000000001</v>
      </c>
      <c r="E52" s="215">
        <v>2796</v>
      </c>
      <c r="F52" s="216">
        <v>0.28399999999999997</v>
      </c>
      <c r="H52" s="238"/>
      <c r="I52" s="191"/>
      <c r="J52" s="237"/>
      <c r="K52" s="191"/>
    </row>
    <row r="53" spans="1:11" ht="13.8" thickBot="1" x14ac:dyDescent="0.35">
      <c r="A53" s="205" t="s">
        <v>294</v>
      </c>
      <c r="B53" s="215">
        <v>48717</v>
      </c>
      <c r="C53" s="215">
        <v>47690</v>
      </c>
      <c r="D53" s="216">
        <v>2.1999999999999999E-2</v>
      </c>
      <c r="E53" s="215">
        <v>47408</v>
      </c>
      <c r="F53" s="216">
        <v>2.8000000000000001E-2</v>
      </c>
      <c r="H53" s="238"/>
      <c r="I53" s="191"/>
      <c r="J53" s="237"/>
      <c r="K53" s="191"/>
    </row>
    <row r="54" spans="1:11" ht="13.8" thickBot="1" x14ac:dyDescent="0.35">
      <c r="A54" s="205" t="s">
        <v>295</v>
      </c>
      <c r="B54" s="215">
        <v>6705</v>
      </c>
      <c r="C54" s="215">
        <v>6942</v>
      </c>
      <c r="D54" s="216">
        <v>-3.4000000000000002E-2</v>
      </c>
      <c r="E54" s="215">
        <v>7391</v>
      </c>
      <c r="F54" s="216">
        <v>-9.2999999999999999E-2</v>
      </c>
      <c r="H54" s="238"/>
      <c r="I54" s="191"/>
      <c r="J54" s="237"/>
      <c r="K54" s="191"/>
    </row>
    <row r="55" spans="1:11" ht="13.8" thickBot="1" x14ac:dyDescent="0.35">
      <c r="A55" s="205" t="s">
        <v>296</v>
      </c>
      <c r="B55" s="215">
        <v>2518</v>
      </c>
      <c r="C55" s="215">
        <v>2717</v>
      </c>
      <c r="D55" s="216">
        <v>-7.2999999999999995E-2</v>
      </c>
      <c r="E55" s="215">
        <v>1923</v>
      </c>
      <c r="F55" s="216">
        <v>0.309</v>
      </c>
      <c r="H55" s="238"/>
      <c r="I55" s="191"/>
      <c r="J55" s="237"/>
      <c r="K55" s="191"/>
    </row>
    <row r="56" spans="1:11" ht="13.8" thickBot="1" x14ac:dyDescent="0.35">
      <c r="A56" s="205" t="s">
        <v>130</v>
      </c>
      <c r="B56" s="215">
        <v>12688</v>
      </c>
      <c r="C56" s="215">
        <v>11564</v>
      </c>
      <c r="D56" s="216">
        <v>9.7000000000000003E-2</v>
      </c>
      <c r="E56" s="215">
        <v>6095</v>
      </c>
      <c r="F56" s="216" t="s">
        <v>6</v>
      </c>
      <c r="H56" s="238"/>
      <c r="I56" s="191"/>
      <c r="J56" s="237"/>
      <c r="K56" s="191"/>
    </row>
    <row r="57" spans="1:11" ht="13.8" thickBot="1" x14ac:dyDescent="0.35">
      <c r="A57" s="205" t="s">
        <v>297</v>
      </c>
      <c r="B57" s="215">
        <v>779</v>
      </c>
      <c r="C57" s="215">
        <v>511</v>
      </c>
      <c r="D57" s="216">
        <v>0.52400000000000002</v>
      </c>
      <c r="E57" s="215">
        <v>647</v>
      </c>
      <c r="F57" s="216">
        <v>0.20399999999999999</v>
      </c>
      <c r="H57" s="238"/>
      <c r="I57" s="191"/>
      <c r="J57" s="237"/>
      <c r="K57" s="238"/>
    </row>
    <row r="58" spans="1:11" ht="13.8" thickBot="1" x14ac:dyDescent="0.35">
      <c r="A58" s="206" t="s">
        <v>44</v>
      </c>
      <c r="B58" s="214">
        <v>75600</v>
      </c>
      <c r="C58" s="214">
        <v>73730</v>
      </c>
      <c r="D58" s="213">
        <v>2.5000000000000001E-2</v>
      </c>
      <c r="E58" s="214">
        <v>66817</v>
      </c>
      <c r="F58" s="213">
        <v>0.13100000000000001</v>
      </c>
      <c r="H58" s="238"/>
      <c r="I58" s="191"/>
      <c r="J58" s="237"/>
      <c r="K58" s="191"/>
    </row>
    <row r="59" spans="1:11" ht="13.8" thickBot="1" x14ac:dyDescent="0.35">
      <c r="A59" s="205" t="s">
        <v>46</v>
      </c>
      <c r="B59" s="215">
        <v>64849</v>
      </c>
      <c r="C59" s="215">
        <v>66851</v>
      </c>
      <c r="D59" s="216">
        <v>-0.03</v>
      </c>
      <c r="E59" s="215">
        <v>68104</v>
      </c>
      <c r="F59" s="216">
        <v>-4.8000000000000001E-2</v>
      </c>
      <c r="H59" s="238"/>
      <c r="I59" s="191"/>
      <c r="J59" s="237"/>
      <c r="K59" s="191"/>
    </row>
    <row r="60" spans="1:11" ht="13.8" thickBot="1" x14ac:dyDescent="0.35">
      <c r="A60" s="205" t="s">
        <v>300</v>
      </c>
      <c r="B60" s="215">
        <v>5040</v>
      </c>
      <c r="C60" s="215">
        <v>4888</v>
      </c>
      <c r="D60" s="216">
        <v>3.1E-2</v>
      </c>
      <c r="E60" s="215">
        <v>4518</v>
      </c>
      <c r="F60" s="216">
        <v>0.11600000000000001</v>
      </c>
      <c r="H60" s="238"/>
      <c r="I60" s="191"/>
      <c r="J60" s="237"/>
      <c r="K60" s="191"/>
    </row>
    <row r="61" spans="1:11" ht="13.8" thickBot="1" x14ac:dyDescent="0.35">
      <c r="A61" s="205" t="s">
        <v>298</v>
      </c>
      <c r="B61" s="215">
        <v>3449</v>
      </c>
      <c r="C61" s="215">
        <v>2524</v>
      </c>
      <c r="D61" s="216">
        <v>0.36599999999999999</v>
      </c>
      <c r="E61" s="215">
        <v>2957</v>
      </c>
      <c r="F61" s="216">
        <v>0.16600000000000001</v>
      </c>
      <c r="H61" s="238"/>
      <c r="I61" s="191"/>
      <c r="J61" s="237"/>
      <c r="K61" s="191"/>
    </row>
    <row r="62" spans="1:11" ht="13.8" thickBot="1" x14ac:dyDescent="0.35">
      <c r="A62" s="205" t="s">
        <v>113</v>
      </c>
      <c r="B62" s="215">
        <v>4128</v>
      </c>
      <c r="C62" s="215">
        <v>4122</v>
      </c>
      <c r="D62" s="216">
        <v>1E-3</v>
      </c>
      <c r="E62" s="215">
        <v>3081</v>
      </c>
      <c r="F62" s="216">
        <v>0.34</v>
      </c>
      <c r="H62" s="238"/>
      <c r="I62" s="191"/>
      <c r="J62" s="237"/>
      <c r="K62" s="238"/>
    </row>
    <row r="63" spans="1:11" ht="13.8" thickBot="1" x14ac:dyDescent="0.35">
      <c r="A63" s="206" t="s">
        <v>47</v>
      </c>
      <c r="B63" s="214">
        <v>77466</v>
      </c>
      <c r="C63" s="214">
        <v>78385</v>
      </c>
      <c r="D63" s="213">
        <v>-1.2E-2</v>
      </c>
      <c r="E63" s="214">
        <v>78660</v>
      </c>
      <c r="F63" s="213">
        <v>-1.4999999999999999E-2</v>
      </c>
      <c r="H63" s="238"/>
      <c r="I63" s="191"/>
      <c r="J63" s="237"/>
      <c r="K63" s="191"/>
    </row>
    <row r="64" spans="1:11" ht="13.8" thickBot="1" x14ac:dyDescent="0.35">
      <c r="A64" s="205" t="s">
        <v>322</v>
      </c>
      <c r="B64" s="215">
        <v>-1398</v>
      </c>
      <c r="C64" s="215">
        <v>-4228</v>
      </c>
      <c r="D64" s="216">
        <v>-0.66900000000000004</v>
      </c>
      <c r="E64" s="215">
        <v>-11508</v>
      </c>
      <c r="F64" s="216">
        <v>-0.879</v>
      </c>
      <c r="H64" s="238"/>
      <c r="I64" s="191"/>
      <c r="J64" s="237"/>
      <c r="K64" s="238"/>
    </row>
    <row r="65" spans="1:11" ht="13.8" thickBot="1" x14ac:dyDescent="0.35">
      <c r="A65" s="205" t="s">
        <v>124</v>
      </c>
      <c r="B65" s="215">
        <v>-468</v>
      </c>
      <c r="C65" s="215">
        <v>-427</v>
      </c>
      <c r="D65" s="216">
        <v>9.6000000000000002E-2</v>
      </c>
      <c r="E65" s="215">
        <v>-335</v>
      </c>
      <c r="F65" s="216">
        <v>0.39700000000000002</v>
      </c>
      <c r="H65" s="238"/>
      <c r="I65" s="191"/>
      <c r="J65" s="237"/>
      <c r="K65" s="238"/>
    </row>
    <row r="66" spans="1:11" ht="13.8" thickBot="1" x14ac:dyDescent="0.35">
      <c r="A66" s="206" t="s">
        <v>48</v>
      </c>
      <c r="B66" s="214">
        <v>-1866</v>
      </c>
      <c r="C66" s="214">
        <v>-4655</v>
      </c>
      <c r="D66" s="213">
        <v>-0.59899999999999998</v>
      </c>
      <c r="E66" s="214">
        <v>-11843</v>
      </c>
      <c r="F66" s="213">
        <v>-0.84199999999999997</v>
      </c>
      <c r="H66" s="238"/>
      <c r="I66" s="191"/>
      <c r="J66" s="237"/>
      <c r="K66" s="238"/>
    </row>
    <row r="67" spans="1:11" ht="13.8" thickBot="1" x14ac:dyDescent="0.35">
      <c r="A67" s="206" t="s">
        <v>49</v>
      </c>
      <c r="B67" s="214">
        <v>75600</v>
      </c>
      <c r="C67" s="214">
        <v>73730</v>
      </c>
      <c r="D67" s="213">
        <v>2.5000000000000001E-2</v>
      </c>
      <c r="E67" s="214">
        <v>66817</v>
      </c>
      <c r="F67" s="213">
        <v>0.13100000000000001</v>
      </c>
      <c r="H67" s="238"/>
      <c r="I67" s="191"/>
      <c r="J67" s="237"/>
      <c r="K67" s="238"/>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4F21-F039-470D-BC33-753832550432}">
  <sheetPr>
    <tabColor rgb="FF7B2038"/>
  </sheetPr>
  <dimension ref="A1:V73"/>
  <sheetViews>
    <sheetView showGridLines="0" zoomScale="80" zoomScaleNormal="80" workbookViewId="0">
      <pane ySplit="3" topLeftCell="A4" activePane="bottomLeft" state="frozen"/>
      <selection activeCell="K30" sqref="K30"/>
      <selection pane="bottomLeft" activeCell="A5" sqref="A5"/>
    </sheetView>
  </sheetViews>
  <sheetFormatPr defaultColWidth="8.88671875" defaultRowHeight="13.2" x14ac:dyDescent="0.3"/>
  <cols>
    <col min="1" max="1" width="55.6640625" style="190" customWidth="1"/>
    <col min="2" max="2" width="10.88671875" style="190" customWidth="1"/>
    <col min="3" max="3" width="11.88671875" style="190" customWidth="1"/>
    <col min="4" max="4" width="8.77734375" style="190" customWidth="1"/>
    <col min="5" max="5" width="9.109375" style="190" bestFit="1" customWidth="1"/>
    <col min="6" max="6" width="11.21875" style="190" bestFit="1" customWidth="1"/>
    <col min="7" max="7" width="10" style="190" bestFit="1" customWidth="1"/>
    <col min="8" max="8" width="11.21875" style="190" bestFit="1" customWidth="1"/>
    <col min="9" max="9" width="8.88671875" style="190"/>
    <col min="10" max="10" width="10" style="190" bestFit="1" customWidth="1"/>
    <col min="11" max="12" width="8.88671875" style="190"/>
    <col min="13" max="13" width="9.5546875" style="190" bestFit="1" customWidth="1"/>
    <col min="14" max="16384" width="8.88671875" style="190"/>
  </cols>
  <sheetData>
    <row r="1" spans="1:22" ht="15" x14ac:dyDescent="0.3">
      <c r="A1" s="3" t="s">
        <v>2</v>
      </c>
      <c r="B1" s="237"/>
      <c r="C1" s="237"/>
      <c r="D1" s="238"/>
      <c r="H1" s="237"/>
      <c r="I1" s="238"/>
      <c r="J1" s="251"/>
      <c r="K1" s="251"/>
    </row>
    <row r="2" spans="1:22" ht="15" x14ac:dyDescent="0.3">
      <c r="A2" s="3" t="s">
        <v>473</v>
      </c>
      <c r="B2" s="237"/>
      <c r="C2" s="237"/>
      <c r="D2" s="238"/>
      <c r="H2" s="237"/>
      <c r="I2" s="238"/>
      <c r="J2" s="251"/>
      <c r="K2" s="251"/>
    </row>
    <row r="3" spans="1:22" ht="15" x14ac:dyDescent="0.35">
      <c r="A3" s="4" t="s">
        <v>0</v>
      </c>
      <c r="B3" s="240"/>
      <c r="C3" s="240"/>
      <c r="D3" s="241"/>
      <c r="H3" s="240"/>
      <c r="I3" s="241"/>
      <c r="J3" s="252"/>
      <c r="K3" s="251"/>
    </row>
    <row r="4" spans="1:22" x14ac:dyDescent="0.3">
      <c r="A4" s="253"/>
      <c r="B4" s="244"/>
      <c r="C4" s="244"/>
      <c r="D4" s="245"/>
      <c r="H4" s="254"/>
      <c r="I4" s="255"/>
      <c r="J4" s="256"/>
      <c r="K4" s="256"/>
      <c r="L4" s="256"/>
      <c r="M4" s="256"/>
      <c r="N4" s="256"/>
      <c r="O4" s="256"/>
      <c r="P4" s="256"/>
    </row>
    <row r="5" spans="1:22" ht="13.8" thickBot="1" x14ac:dyDescent="0.35">
      <c r="A5" s="395" t="s">
        <v>53</v>
      </c>
      <c r="B5" s="396"/>
      <c r="C5" s="396"/>
      <c r="D5" s="396"/>
      <c r="E5" s="396"/>
      <c r="F5" s="396"/>
      <c r="G5" s="396"/>
    </row>
    <row r="6" spans="1:22" ht="13.8" thickBot="1" x14ac:dyDescent="0.35">
      <c r="A6" s="202" t="s">
        <v>0</v>
      </c>
      <c r="B6" s="203" t="s">
        <v>335</v>
      </c>
      <c r="C6" s="203" t="s">
        <v>336</v>
      </c>
      <c r="D6" s="213" t="s">
        <v>5</v>
      </c>
      <c r="E6" s="203" t="s">
        <v>337</v>
      </c>
      <c r="F6" s="203" t="s">
        <v>338</v>
      </c>
      <c r="G6" s="213" t="s">
        <v>5</v>
      </c>
      <c r="I6" s="397"/>
      <c r="J6" s="397"/>
      <c r="K6" s="383"/>
    </row>
    <row r="7" spans="1:22" ht="13.8" thickBot="1" x14ac:dyDescent="0.35">
      <c r="A7" s="205" t="s">
        <v>474</v>
      </c>
      <c r="B7" s="215">
        <v>-1534</v>
      </c>
      <c r="C7" s="215">
        <v>2928</v>
      </c>
      <c r="D7" s="216" t="s">
        <v>6</v>
      </c>
      <c r="E7" s="215">
        <v>6344</v>
      </c>
      <c r="F7" s="215">
        <v>8289</v>
      </c>
      <c r="G7" s="216">
        <v>-0.23499999999999999</v>
      </c>
      <c r="H7" s="238"/>
      <c r="I7" s="398"/>
      <c r="J7" s="398"/>
      <c r="K7" s="238"/>
      <c r="L7" s="398"/>
      <c r="M7" s="398"/>
      <c r="N7" s="398"/>
      <c r="O7" s="399"/>
      <c r="Q7" s="398"/>
      <c r="R7" s="398"/>
      <c r="S7" s="399"/>
      <c r="T7" s="398"/>
      <c r="U7" s="398"/>
      <c r="V7" s="399"/>
    </row>
    <row r="8" spans="1:22" ht="13.8" thickBot="1" x14ac:dyDescent="0.35">
      <c r="A8" s="205" t="s">
        <v>57</v>
      </c>
      <c r="B8" s="215">
        <v>-133</v>
      </c>
      <c r="C8" s="215">
        <v>-44</v>
      </c>
      <c r="D8" s="216" t="s">
        <v>6</v>
      </c>
      <c r="E8" s="215">
        <v>-223</v>
      </c>
      <c r="F8" s="215">
        <v>-266</v>
      </c>
      <c r="G8" s="216">
        <v>-0.16</v>
      </c>
      <c r="H8" s="238"/>
      <c r="I8" s="398"/>
      <c r="J8" s="398"/>
      <c r="K8" s="238"/>
      <c r="L8" s="398"/>
      <c r="M8" s="398"/>
      <c r="N8" s="398"/>
      <c r="O8" s="399"/>
      <c r="Q8" s="398"/>
      <c r="R8" s="398"/>
      <c r="S8" s="399"/>
      <c r="T8" s="398"/>
      <c r="U8" s="398"/>
      <c r="V8" s="399"/>
    </row>
    <row r="9" spans="1:22" ht="13.8" thickBot="1" x14ac:dyDescent="0.35">
      <c r="A9" s="206" t="s">
        <v>475</v>
      </c>
      <c r="B9" s="214">
        <v>-1667</v>
      </c>
      <c r="C9" s="214">
        <v>2884</v>
      </c>
      <c r="D9" s="213" t="s">
        <v>6</v>
      </c>
      <c r="E9" s="214">
        <v>6121</v>
      </c>
      <c r="F9" s="214">
        <v>8023</v>
      </c>
      <c r="G9" s="213">
        <v>-0.23699999999999999</v>
      </c>
      <c r="H9" s="238"/>
      <c r="I9" s="398"/>
      <c r="J9" s="398"/>
      <c r="K9" s="238"/>
      <c r="L9" s="398"/>
      <c r="M9" s="398"/>
      <c r="N9" s="398"/>
      <c r="O9" s="399"/>
      <c r="Q9" s="398"/>
      <c r="R9" s="398"/>
      <c r="S9" s="399"/>
      <c r="T9" s="398"/>
      <c r="U9" s="398"/>
      <c r="V9" s="399"/>
    </row>
    <row r="10" spans="1:22" ht="13.8" thickBot="1" x14ac:dyDescent="0.35">
      <c r="A10" s="206" t="s">
        <v>24</v>
      </c>
      <c r="B10" s="214">
        <v>-1714</v>
      </c>
      <c r="C10" s="214">
        <v>-1831</v>
      </c>
      <c r="D10" s="213">
        <v>-6.4000000000000001E-2</v>
      </c>
      <c r="E10" s="214">
        <v>-5162</v>
      </c>
      <c r="F10" s="214">
        <v>-6080</v>
      </c>
      <c r="G10" s="213">
        <v>-0.151</v>
      </c>
      <c r="H10" s="238"/>
      <c r="I10" s="398"/>
      <c r="J10" s="398"/>
      <c r="K10" s="238"/>
      <c r="L10" s="398"/>
      <c r="M10" s="398"/>
      <c r="N10" s="398"/>
      <c r="O10" s="399"/>
      <c r="Q10" s="398"/>
      <c r="R10" s="398"/>
      <c r="S10" s="399"/>
      <c r="T10" s="398"/>
      <c r="U10" s="398"/>
      <c r="V10" s="399"/>
    </row>
    <row r="11" spans="1:22" ht="13.8" thickBot="1" x14ac:dyDescent="0.35">
      <c r="A11" s="206" t="s">
        <v>4</v>
      </c>
      <c r="B11" s="214">
        <v>-3381</v>
      </c>
      <c r="C11" s="214">
        <v>1053</v>
      </c>
      <c r="D11" s="213" t="s">
        <v>6</v>
      </c>
      <c r="E11" s="214">
        <v>959</v>
      </c>
      <c r="F11" s="214">
        <v>1943</v>
      </c>
      <c r="G11" s="213">
        <v>-0.50600000000000001</v>
      </c>
      <c r="H11" s="238"/>
      <c r="I11" s="398"/>
      <c r="J11" s="398"/>
      <c r="K11" s="238"/>
      <c r="L11" s="398"/>
      <c r="M11" s="398"/>
      <c r="N11" s="398"/>
      <c r="O11" s="399"/>
      <c r="Q11" s="398"/>
      <c r="R11" s="398"/>
      <c r="S11" s="399"/>
      <c r="T11" s="398"/>
      <c r="U11" s="398"/>
      <c r="V11" s="399"/>
    </row>
    <row r="12" spans="1:22" ht="13.8" thickBot="1" x14ac:dyDescent="0.35">
      <c r="A12" s="205" t="s">
        <v>476</v>
      </c>
      <c r="B12" s="215">
        <v>-488</v>
      </c>
      <c r="C12" s="215">
        <v>-790</v>
      </c>
      <c r="D12" s="216">
        <v>-0.38200000000000001</v>
      </c>
      <c r="E12" s="215">
        <v>-2024</v>
      </c>
      <c r="F12" s="215">
        <v>-1928</v>
      </c>
      <c r="G12" s="216">
        <v>0.05</v>
      </c>
      <c r="H12" s="238"/>
      <c r="I12" s="398"/>
      <c r="J12" s="398"/>
      <c r="K12" s="238"/>
      <c r="L12" s="398"/>
      <c r="M12" s="398"/>
      <c r="N12" s="398"/>
      <c r="O12" s="399"/>
      <c r="Q12" s="398"/>
      <c r="R12" s="398"/>
      <c r="S12" s="399"/>
      <c r="T12" s="398"/>
      <c r="U12" s="398"/>
      <c r="V12" s="399"/>
    </row>
    <row r="13" spans="1:22" ht="13.8" thickBot="1" x14ac:dyDescent="0.35">
      <c r="A13" s="205" t="s">
        <v>477</v>
      </c>
      <c r="B13" s="215">
        <v>-149</v>
      </c>
      <c r="C13" s="215">
        <v>-46</v>
      </c>
      <c r="D13" s="216" t="s">
        <v>6</v>
      </c>
      <c r="E13" s="215">
        <v>829</v>
      </c>
      <c r="F13" s="215">
        <v>-349</v>
      </c>
      <c r="G13" s="216" t="s">
        <v>6</v>
      </c>
      <c r="H13" s="238"/>
      <c r="I13" s="398"/>
      <c r="J13" s="398"/>
      <c r="K13" s="238"/>
      <c r="L13" s="398"/>
      <c r="M13" s="398"/>
      <c r="N13" s="398"/>
      <c r="O13" s="399"/>
      <c r="Q13" s="398"/>
      <c r="R13" s="398"/>
      <c r="S13" s="399"/>
      <c r="T13" s="398"/>
      <c r="U13" s="398"/>
      <c r="V13" s="399"/>
    </row>
    <row r="14" spans="1:22" ht="13.8" thickBot="1" x14ac:dyDescent="0.35">
      <c r="A14" s="205" t="s">
        <v>478</v>
      </c>
      <c r="B14" s="215">
        <v>-1581</v>
      </c>
      <c r="C14" s="215">
        <v>-1051</v>
      </c>
      <c r="D14" s="216">
        <v>0.505</v>
      </c>
      <c r="E14" s="215">
        <v>-4406</v>
      </c>
      <c r="F14" s="215">
        <v>-5694</v>
      </c>
      <c r="G14" s="216">
        <v>-0.22600000000000001</v>
      </c>
      <c r="H14" s="238"/>
      <c r="I14" s="398"/>
      <c r="J14" s="398"/>
      <c r="K14" s="238"/>
      <c r="L14" s="398"/>
      <c r="M14" s="398"/>
      <c r="N14" s="398"/>
      <c r="O14" s="399"/>
      <c r="Q14" s="398"/>
      <c r="R14" s="398"/>
      <c r="S14" s="399"/>
      <c r="T14" s="398"/>
      <c r="U14" s="398"/>
      <c r="V14" s="399"/>
    </row>
    <row r="15" spans="1:22" ht="13.8" thickBot="1" x14ac:dyDescent="0.35">
      <c r="A15" s="205" t="s">
        <v>479</v>
      </c>
      <c r="B15" s="215">
        <v>-1198</v>
      </c>
      <c r="C15" s="215">
        <v>-57</v>
      </c>
      <c r="D15" s="216" t="s">
        <v>6</v>
      </c>
      <c r="E15" s="215">
        <v>-1198</v>
      </c>
      <c r="F15" s="215">
        <v>-270</v>
      </c>
      <c r="G15" s="216" t="s">
        <v>6</v>
      </c>
      <c r="H15" s="238"/>
      <c r="I15" s="398"/>
      <c r="J15" s="398"/>
      <c r="K15" s="238"/>
      <c r="L15" s="398"/>
      <c r="M15" s="398"/>
      <c r="N15" s="398"/>
      <c r="O15" s="399"/>
      <c r="Q15" s="398"/>
      <c r="R15" s="398"/>
      <c r="S15" s="399"/>
      <c r="T15" s="398"/>
      <c r="U15" s="398"/>
      <c r="V15" s="399"/>
    </row>
    <row r="16" spans="1:22" ht="13.8" thickBot="1" x14ac:dyDescent="0.35">
      <c r="A16" s="206" t="s">
        <v>507</v>
      </c>
      <c r="B16" s="214">
        <v>-6797</v>
      </c>
      <c r="C16" s="214">
        <v>-891</v>
      </c>
      <c r="D16" s="213" t="s">
        <v>6</v>
      </c>
      <c r="E16" s="214">
        <v>-5840</v>
      </c>
      <c r="F16" s="214">
        <v>-6298</v>
      </c>
      <c r="G16" s="213">
        <v>-7.2999999999999995E-2</v>
      </c>
      <c r="H16" s="238"/>
      <c r="I16" s="398"/>
      <c r="J16" s="398"/>
      <c r="K16" s="238"/>
      <c r="L16" s="398"/>
      <c r="M16" s="398"/>
      <c r="N16" s="398"/>
      <c r="O16" s="399"/>
      <c r="Q16" s="398"/>
      <c r="R16" s="398"/>
      <c r="S16" s="399"/>
      <c r="T16" s="398"/>
      <c r="U16" s="398"/>
      <c r="V16" s="399"/>
    </row>
    <row r="17" spans="1:22" ht="13.8" thickBot="1" x14ac:dyDescent="0.35">
      <c r="A17" s="206" t="s">
        <v>552</v>
      </c>
      <c r="B17" s="214">
        <v>-6797</v>
      </c>
      <c r="C17" s="214">
        <v>-891</v>
      </c>
      <c r="D17" s="213" t="s">
        <v>6</v>
      </c>
      <c r="E17" s="214">
        <v>-5840</v>
      </c>
      <c r="F17" s="214">
        <v>-6298</v>
      </c>
      <c r="G17" s="213">
        <v>-7.2999999999999995E-2</v>
      </c>
      <c r="H17" s="238"/>
      <c r="I17" s="398"/>
      <c r="J17" s="398"/>
      <c r="K17" s="238"/>
      <c r="L17" s="398"/>
      <c r="M17" s="398"/>
      <c r="N17" s="398"/>
      <c r="O17" s="399"/>
      <c r="Q17" s="398"/>
      <c r="R17" s="398"/>
      <c r="S17" s="399"/>
      <c r="T17" s="398"/>
      <c r="U17" s="398"/>
      <c r="V17" s="399"/>
    </row>
    <row r="18" spans="1:22" ht="13.8" thickBot="1" x14ac:dyDescent="0.35">
      <c r="A18" s="205" t="s">
        <v>480</v>
      </c>
      <c r="B18" s="215">
        <v>63</v>
      </c>
      <c r="C18" s="215">
        <v>463</v>
      </c>
      <c r="D18" s="216">
        <v>-0.86399999999999999</v>
      </c>
      <c r="E18" s="215">
        <v>-10509</v>
      </c>
      <c r="F18" s="215">
        <v>2332</v>
      </c>
      <c r="G18" s="216" t="s">
        <v>6</v>
      </c>
      <c r="H18" s="238"/>
      <c r="I18" s="398"/>
      <c r="J18" s="398"/>
      <c r="K18" s="238"/>
      <c r="L18" s="398"/>
      <c r="M18" s="398"/>
      <c r="N18" s="398"/>
      <c r="O18" s="399"/>
      <c r="Q18" s="398"/>
      <c r="R18" s="398"/>
      <c r="S18" s="399"/>
      <c r="T18" s="398"/>
      <c r="U18" s="398"/>
      <c r="V18" s="399"/>
    </row>
    <row r="19" spans="1:22" ht="13.8" thickBot="1" x14ac:dyDescent="0.35">
      <c r="A19" s="206" t="s">
        <v>481</v>
      </c>
      <c r="B19" s="214">
        <v>-6734</v>
      </c>
      <c r="C19" s="214">
        <v>-428</v>
      </c>
      <c r="D19" s="213" t="s">
        <v>6</v>
      </c>
      <c r="E19" s="214">
        <v>-16349</v>
      </c>
      <c r="F19" s="214">
        <v>-3966</v>
      </c>
      <c r="G19" s="213" t="s">
        <v>6</v>
      </c>
      <c r="I19" s="398"/>
      <c r="J19" s="398"/>
      <c r="K19" s="399"/>
      <c r="L19" s="398"/>
      <c r="M19" s="398"/>
      <c r="N19" s="398"/>
      <c r="O19" s="399"/>
      <c r="Q19" s="398"/>
      <c r="R19" s="398"/>
      <c r="S19" s="399"/>
      <c r="T19" s="398"/>
      <c r="U19" s="398"/>
      <c r="V19" s="399"/>
    </row>
    <row r="22" spans="1:22" ht="13.8" thickBot="1" x14ac:dyDescent="0.35">
      <c r="A22" s="395" t="s">
        <v>482</v>
      </c>
      <c r="B22" s="396"/>
      <c r="C22" s="396"/>
      <c r="D22" s="396"/>
      <c r="E22" s="396"/>
      <c r="F22" s="396"/>
      <c r="G22" s="396"/>
    </row>
    <row r="23" spans="1:22" ht="15" thickBot="1" x14ac:dyDescent="0.35">
      <c r="A23" s="202" t="s">
        <v>0</v>
      </c>
      <c r="B23" s="203" t="s">
        <v>335</v>
      </c>
      <c r="C23" s="203" t="s">
        <v>336</v>
      </c>
      <c r="D23" s="213" t="s">
        <v>5</v>
      </c>
      <c r="E23" s="203" t="s">
        <v>337</v>
      </c>
      <c r="F23" s="203" t="s">
        <v>338</v>
      </c>
      <c r="G23" s="213" t="s">
        <v>5</v>
      </c>
      <c r="H23" s="196"/>
      <c r="I23"/>
      <c r="J23"/>
      <c r="K23"/>
      <c r="L23"/>
      <c r="M23"/>
      <c r="N23"/>
      <c r="O23"/>
      <c r="P23"/>
    </row>
    <row r="24" spans="1:22" ht="13.8" thickBot="1" x14ac:dyDescent="0.35">
      <c r="A24" s="205" t="s">
        <v>483</v>
      </c>
      <c r="B24" s="215">
        <v>26821</v>
      </c>
      <c r="C24" s="215">
        <v>43692</v>
      </c>
      <c r="D24" s="223">
        <v>-0.38600000000000001</v>
      </c>
      <c r="E24" s="215">
        <v>80871</v>
      </c>
      <c r="F24" s="215">
        <v>100528</v>
      </c>
      <c r="G24" s="223">
        <v>-0.19600000000000001</v>
      </c>
      <c r="H24" s="238"/>
      <c r="I24" s="398"/>
      <c r="J24" s="398"/>
      <c r="K24" s="399"/>
      <c r="L24" s="398"/>
      <c r="M24" s="398"/>
      <c r="N24" s="399"/>
      <c r="O24" s="401"/>
      <c r="P24" s="401"/>
      <c r="Q24" s="401"/>
      <c r="R24" s="401"/>
      <c r="S24" s="238"/>
    </row>
    <row r="25" spans="1:22" ht="13.8" thickBot="1" x14ac:dyDescent="0.35">
      <c r="A25" s="205" t="s">
        <v>484</v>
      </c>
      <c r="B25" s="215">
        <v>-17132</v>
      </c>
      <c r="C25" s="215">
        <v>-22217</v>
      </c>
      <c r="D25" s="223">
        <v>-0.22900000000000001</v>
      </c>
      <c r="E25" s="215">
        <v>-58745</v>
      </c>
      <c r="F25" s="215">
        <v>-41145</v>
      </c>
      <c r="G25" s="223">
        <v>0.42799999999999999</v>
      </c>
      <c r="H25" s="238"/>
      <c r="I25" s="398"/>
      <c r="J25" s="398"/>
      <c r="K25" s="399"/>
      <c r="L25" s="398"/>
      <c r="M25" s="398"/>
      <c r="N25" s="399"/>
      <c r="O25" s="401"/>
      <c r="P25" s="401"/>
      <c r="Q25" s="401"/>
      <c r="R25" s="401"/>
      <c r="S25" s="238"/>
    </row>
    <row r="26" spans="1:22" ht="13.8" thickBot="1" x14ac:dyDescent="0.35">
      <c r="A26" s="205" t="s">
        <v>273</v>
      </c>
      <c r="B26" s="215">
        <v>-1991</v>
      </c>
      <c r="C26" s="215">
        <v>-1484</v>
      </c>
      <c r="D26" s="223">
        <v>0.34100000000000003</v>
      </c>
      <c r="E26" s="215">
        <v>-8059</v>
      </c>
      <c r="F26" s="215">
        <v>-7040</v>
      </c>
      <c r="G26" s="223">
        <v>0.14499999999999999</v>
      </c>
      <c r="H26" s="238"/>
      <c r="I26" s="398"/>
      <c r="J26" s="398"/>
      <c r="K26" s="399"/>
      <c r="L26" s="398"/>
      <c r="M26" s="398"/>
      <c r="N26" s="399"/>
      <c r="O26" s="401"/>
      <c r="P26" s="401"/>
      <c r="Q26" s="401"/>
      <c r="R26" s="401"/>
      <c r="S26" s="238"/>
    </row>
    <row r="27" spans="1:22" ht="13.8" thickBot="1" x14ac:dyDescent="0.35">
      <c r="A27" s="205" t="s">
        <v>73</v>
      </c>
      <c r="B27" s="215">
        <v>-1750</v>
      </c>
      <c r="C27" s="215">
        <v>-5148</v>
      </c>
      <c r="D27" s="223">
        <v>-0.66</v>
      </c>
      <c r="E27" s="215">
        <v>-8350</v>
      </c>
      <c r="F27" s="215">
        <v>-12864</v>
      </c>
      <c r="G27" s="223">
        <v>-0.35099999999999998</v>
      </c>
      <c r="H27" s="238"/>
      <c r="I27" s="398"/>
      <c r="J27" s="398"/>
      <c r="K27" s="399"/>
      <c r="L27" s="398"/>
      <c r="M27" s="398"/>
      <c r="N27" s="399"/>
      <c r="O27" s="401"/>
      <c r="P27" s="401"/>
      <c r="Q27" s="401"/>
      <c r="R27" s="401"/>
      <c r="S27" s="238"/>
    </row>
    <row r="28" spans="1:22" ht="13.8" thickBot="1" x14ac:dyDescent="0.35">
      <c r="A28" s="206" t="s">
        <v>396</v>
      </c>
      <c r="B28" s="214">
        <v>5948</v>
      </c>
      <c r="C28" s="214">
        <v>14843</v>
      </c>
      <c r="D28" s="221">
        <v>-0.59899999999999998</v>
      </c>
      <c r="E28" s="214">
        <v>5718</v>
      </c>
      <c r="F28" s="214">
        <v>39479</v>
      </c>
      <c r="G28" s="221">
        <v>-0.85499999999999998</v>
      </c>
      <c r="H28" s="238"/>
      <c r="I28" s="398"/>
      <c r="J28" s="398"/>
      <c r="K28" s="399"/>
      <c r="L28" s="398"/>
      <c r="M28" s="398"/>
      <c r="N28" s="399"/>
      <c r="O28" s="401"/>
      <c r="P28" s="401"/>
      <c r="Q28" s="401"/>
      <c r="R28" s="401"/>
      <c r="S28" s="238"/>
    </row>
    <row r="29" spans="1:22" ht="13.8" thickBot="1" x14ac:dyDescent="0.35">
      <c r="A29" s="205" t="s">
        <v>397</v>
      </c>
      <c r="B29" s="215">
        <v>0</v>
      </c>
      <c r="C29" s="215">
        <v>1884</v>
      </c>
      <c r="D29" s="223" t="s">
        <v>6</v>
      </c>
      <c r="E29" s="215">
        <v>218</v>
      </c>
      <c r="F29" s="215">
        <v>1796</v>
      </c>
      <c r="G29" s="223">
        <v>-0.879</v>
      </c>
      <c r="H29" s="238"/>
      <c r="I29" s="398"/>
      <c r="J29" s="398"/>
      <c r="K29" s="399"/>
      <c r="L29" s="398"/>
      <c r="M29" s="398"/>
      <c r="N29" s="399"/>
      <c r="O29" s="401"/>
      <c r="P29" s="401"/>
      <c r="Q29" s="401"/>
      <c r="R29" s="401"/>
      <c r="S29" s="238"/>
    </row>
    <row r="30" spans="1:22" ht="13.8" thickBot="1" x14ac:dyDescent="0.35">
      <c r="A30" s="206" t="s">
        <v>398</v>
      </c>
      <c r="B30" s="214">
        <v>5948</v>
      </c>
      <c r="C30" s="214">
        <v>16727</v>
      </c>
      <c r="D30" s="221">
        <v>-0.64400000000000002</v>
      </c>
      <c r="E30" s="214">
        <v>5936</v>
      </c>
      <c r="F30" s="214">
        <v>41275</v>
      </c>
      <c r="G30" s="221">
        <v>-0.85599999999999998</v>
      </c>
      <c r="H30" s="238"/>
      <c r="I30" s="398"/>
      <c r="J30" s="398"/>
      <c r="K30" s="399"/>
      <c r="L30" s="398"/>
      <c r="M30" s="398"/>
      <c r="N30" s="399"/>
      <c r="O30" s="401"/>
      <c r="P30" s="401"/>
      <c r="Q30" s="401"/>
      <c r="R30" s="401"/>
      <c r="S30" s="238"/>
    </row>
    <row r="31" spans="1:22" ht="13.8" thickBot="1" x14ac:dyDescent="0.35">
      <c r="A31" s="206"/>
      <c r="B31" s="214"/>
      <c r="C31" s="214"/>
      <c r="D31" s="221"/>
      <c r="E31" s="214"/>
      <c r="F31" s="214"/>
      <c r="G31" s="221"/>
      <c r="H31" s="238"/>
      <c r="I31" s="382"/>
      <c r="J31" s="382"/>
      <c r="K31" s="402"/>
      <c r="L31" s="382"/>
      <c r="M31" s="382"/>
      <c r="N31" s="402"/>
      <c r="P31" s="403"/>
      <c r="Q31" s="403"/>
    </row>
    <row r="32" spans="1:22" ht="13.8" thickBot="1" x14ac:dyDescent="0.35">
      <c r="A32" s="205" t="s">
        <v>485</v>
      </c>
      <c r="B32" s="215">
        <v>162</v>
      </c>
      <c r="C32" s="215">
        <v>0</v>
      </c>
      <c r="D32" s="223" t="s">
        <v>6</v>
      </c>
      <c r="E32" s="215">
        <v>162</v>
      </c>
      <c r="F32" s="215">
        <v>129</v>
      </c>
      <c r="G32" s="223">
        <v>0.253</v>
      </c>
      <c r="H32" s="238"/>
      <c r="I32" s="398"/>
      <c r="J32" s="398"/>
      <c r="K32" s="399"/>
      <c r="L32" s="398"/>
      <c r="M32" s="398"/>
      <c r="N32" s="399"/>
      <c r="O32" s="401"/>
      <c r="P32" s="401"/>
      <c r="Q32" s="401"/>
      <c r="R32" s="401"/>
      <c r="S32" s="238"/>
    </row>
    <row r="33" spans="1:19" ht="13.8" thickBot="1" x14ac:dyDescent="0.35">
      <c r="A33" s="205" t="s">
        <v>486</v>
      </c>
      <c r="B33" s="215">
        <v>-274</v>
      </c>
      <c r="C33" s="215">
        <v>-116</v>
      </c>
      <c r="D33" s="223">
        <v>1.3560000000000001</v>
      </c>
      <c r="E33" s="215">
        <v>-43</v>
      </c>
      <c r="F33" s="215">
        <v>-353</v>
      </c>
      <c r="G33" s="223">
        <v>-0.878</v>
      </c>
      <c r="H33" s="238"/>
      <c r="I33" s="398"/>
      <c r="J33" s="398"/>
      <c r="K33" s="399"/>
      <c r="L33" s="398"/>
      <c r="M33" s="398"/>
      <c r="N33" s="399"/>
      <c r="O33" s="401"/>
      <c r="P33" s="401"/>
      <c r="Q33" s="401"/>
      <c r="R33" s="401"/>
      <c r="S33" s="238"/>
    </row>
    <row r="34" spans="1:19" ht="13.8" thickBot="1" x14ac:dyDescent="0.35">
      <c r="A34" s="205" t="s">
        <v>102</v>
      </c>
      <c r="B34" s="215">
        <v>1076</v>
      </c>
      <c r="C34" s="215">
        <v>0</v>
      </c>
      <c r="D34" s="223" t="s">
        <v>6</v>
      </c>
      <c r="E34" s="215">
        <v>1076</v>
      </c>
      <c r="F34" s="215">
        <v>-300</v>
      </c>
      <c r="G34" s="223" t="s">
        <v>6</v>
      </c>
      <c r="H34" s="238"/>
      <c r="I34" s="398"/>
      <c r="J34" s="398"/>
      <c r="K34" s="399"/>
      <c r="L34" s="398"/>
      <c r="M34" s="398"/>
      <c r="N34" s="399"/>
      <c r="O34" s="401"/>
      <c r="P34" s="401"/>
      <c r="Q34" s="401"/>
      <c r="R34" s="401"/>
      <c r="S34" s="238"/>
    </row>
    <row r="35" spans="1:19" ht="13.8" thickBot="1" x14ac:dyDescent="0.35">
      <c r="A35" s="206" t="s">
        <v>553</v>
      </c>
      <c r="B35" s="214">
        <v>964</v>
      </c>
      <c r="C35" s="214">
        <v>-116</v>
      </c>
      <c r="D35" s="221" t="s">
        <v>6</v>
      </c>
      <c r="E35" s="214">
        <v>1195</v>
      </c>
      <c r="F35" s="214">
        <v>-524</v>
      </c>
      <c r="G35" s="221" t="s">
        <v>6</v>
      </c>
      <c r="H35" s="238"/>
      <c r="I35" s="398"/>
      <c r="J35" s="398"/>
      <c r="K35" s="399"/>
      <c r="L35" s="398"/>
      <c r="M35" s="398"/>
      <c r="N35" s="399"/>
      <c r="O35" s="401"/>
      <c r="P35" s="401"/>
      <c r="Q35" s="401"/>
      <c r="R35" s="401"/>
      <c r="S35" s="238"/>
    </row>
    <row r="36" spans="1:19" ht="13.8" thickBot="1" x14ac:dyDescent="0.35">
      <c r="A36" s="205" t="s">
        <v>554</v>
      </c>
      <c r="B36" s="215">
        <v>0</v>
      </c>
      <c r="C36" s="215">
        <v>-900</v>
      </c>
      <c r="D36" s="223" t="s">
        <v>6</v>
      </c>
      <c r="E36" s="215">
        <v>-320</v>
      </c>
      <c r="F36" s="215">
        <v>-2586</v>
      </c>
      <c r="G36" s="223">
        <v>-0.876</v>
      </c>
      <c r="H36" s="238"/>
      <c r="I36" s="398"/>
      <c r="J36" s="398"/>
      <c r="K36" s="399"/>
      <c r="L36" s="398"/>
      <c r="M36" s="398"/>
      <c r="N36" s="399"/>
      <c r="O36" s="401"/>
      <c r="P36" s="401"/>
      <c r="Q36" s="401"/>
      <c r="R36" s="401"/>
      <c r="S36" s="238"/>
    </row>
    <row r="37" spans="1:19" ht="13.8" thickBot="1" x14ac:dyDescent="0.35">
      <c r="A37" s="206" t="s">
        <v>547</v>
      </c>
      <c r="B37" s="214">
        <v>964</v>
      </c>
      <c r="C37" s="214">
        <v>-1016</v>
      </c>
      <c r="D37" s="221" t="s">
        <v>6</v>
      </c>
      <c r="E37" s="214">
        <v>874</v>
      </c>
      <c r="F37" s="214">
        <v>-3110</v>
      </c>
      <c r="G37" s="221" t="s">
        <v>6</v>
      </c>
      <c r="H37" s="238"/>
      <c r="I37" s="398"/>
      <c r="J37" s="398"/>
      <c r="K37" s="399"/>
      <c r="L37" s="398"/>
      <c r="M37" s="398"/>
      <c r="N37" s="399"/>
      <c r="O37" s="401"/>
      <c r="P37" s="401"/>
      <c r="Q37" s="401"/>
      <c r="R37" s="401"/>
      <c r="S37" s="238"/>
    </row>
    <row r="38" spans="1:19" ht="13.8" thickBot="1" x14ac:dyDescent="0.35">
      <c r="A38" s="206"/>
      <c r="B38" s="214"/>
      <c r="C38" s="214"/>
      <c r="D38" s="221"/>
      <c r="E38" s="214"/>
      <c r="F38" s="214"/>
      <c r="G38" s="221"/>
      <c r="H38" s="238"/>
      <c r="I38" s="382"/>
      <c r="J38" s="382"/>
      <c r="K38" s="402"/>
      <c r="L38" s="382"/>
      <c r="M38" s="382"/>
      <c r="N38" s="402"/>
      <c r="P38" s="191"/>
      <c r="Q38" s="191"/>
    </row>
    <row r="39" spans="1:19" ht="13.8" thickBot="1" x14ac:dyDescent="0.35">
      <c r="A39" s="205" t="s">
        <v>487</v>
      </c>
      <c r="B39" s="215">
        <v>-1443</v>
      </c>
      <c r="C39" s="215">
        <v>-2569</v>
      </c>
      <c r="D39" s="223">
        <v>-0.438</v>
      </c>
      <c r="E39" s="215">
        <v>-1993</v>
      </c>
      <c r="F39" s="215">
        <v>-11996</v>
      </c>
      <c r="G39" s="223">
        <v>-0.83399999999999996</v>
      </c>
      <c r="H39" s="238"/>
      <c r="I39" s="398"/>
      <c r="J39" s="398"/>
      <c r="K39" s="399"/>
      <c r="L39" s="398"/>
      <c r="M39" s="398"/>
      <c r="N39" s="399"/>
      <c r="O39" s="401"/>
      <c r="P39" s="401"/>
      <c r="Q39" s="401"/>
      <c r="R39" s="401"/>
      <c r="S39" s="238"/>
    </row>
    <row r="40" spans="1:19" ht="13.8" thickBot="1" x14ac:dyDescent="0.35">
      <c r="A40" s="205" t="s">
        <v>81</v>
      </c>
      <c r="B40" s="215">
        <v>0</v>
      </c>
      <c r="C40" s="215">
        <v>0</v>
      </c>
      <c r="D40" s="223" t="s">
        <v>6</v>
      </c>
      <c r="E40" s="215">
        <v>-612</v>
      </c>
      <c r="F40" s="215">
        <v>-679</v>
      </c>
      <c r="G40" s="223">
        <v>-9.9000000000000005E-2</v>
      </c>
      <c r="H40" s="238"/>
      <c r="I40" s="398"/>
      <c r="J40" s="398"/>
      <c r="K40" s="399"/>
      <c r="L40" s="398"/>
      <c r="M40" s="398"/>
      <c r="N40" s="399"/>
      <c r="O40" s="401"/>
      <c r="P40" s="401"/>
      <c r="Q40" s="401"/>
      <c r="R40" s="401"/>
      <c r="S40" s="238"/>
    </row>
    <row r="41" spans="1:19" ht="13.8" thickBot="1" x14ac:dyDescent="0.35">
      <c r="A41" s="205" t="s">
        <v>555</v>
      </c>
      <c r="B41" s="215">
        <v>916</v>
      </c>
      <c r="C41" s="215">
        <v>0</v>
      </c>
      <c r="D41" s="223" t="s">
        <v>6</v>
      </c>
      <c r="E41" s="215">
        <v>5028</v>
      </c>
      <c r="F41" s="215">
        <v>0</v>
      </c>
      <c r="G41" s="223" t="s">
        <v>6</v>
      </c>
      <c r="H41" s="238"/>
      <c r="I41" s="398"/>
      <c r="J41" s="398"/>
      <c r="K41" s="399"/>
      <c r="L41" s="398"/>
      <c r="M41" s="398"/>
      <c r="N41" s="399"/>
      <c r="O41" s="401"/>
      <c r="P41" s="401"/>
      <c r="Q41" s="401"/>
      <c r="R41" s="401"/>
      <c r="S41" s="238"/>
    </row>
    <row r="42" spans="1:19" ht="13.8" thickBot="1" x14ac:dyDescent="0.35">
      <c r="A42" s="205" t="s">
        <v>37</v>
      </c>
      <c r="B42" s="215">
        <v>-511</v>
      </c>
      <c r="C42" s="215">
        <v>-252</v>
      </c>
      <c r="D42" s="223" t="s">
        <v>6</v>
      </c>
      <c r="E42" s="215">
        <v>-2972</v>
      </c>
      <c r="F42" s="215">
        <v>-6174</v>
      </c>
      <c r="G42" s="223">
        <v>-0.51900000000000002</v>
      </c>
      <c r="H42" s="238"/>
      <c r="I42" s="398"/>
      <c r="J42" s="398"/>
      <c r="K42" s="399"/>
      <c r="L42" s="398"/>
      <c r="M42" s="398"/>
      <c r="N42" s="399"/>
      <c r="O42" s="401"/>
      <c r="P42" s="401"/>
      <c r="Q42" s="401"/>
      <c r="R42" s="401"/>
      <c r="S42" s="238"/>
    </row>
    <row r="43" spans="1:19" ht="13.8" thickBot="1" x14ac:dyDescent="0.35">
      <c r="A43" s="205" t="s">
        <v>103</v>
      </c>
      <c r="B43" s="215">
        <v>-422</v>
      </c>
      <c r="C43" s="215">
        <v>-526</v>
      </c>
      <c r="D43" s="223">
        <v>-0.19900000000000001</v>
      </c>
      <c r="E43" s="215">
        <v>-1457</v>
      </c>
      <c r="F43" s="215">
        <v>-779</v>
      </c>
      <c r="G43" s="223">
        <v>0.871</v>
      </c>
      <c r="H43" s="238"/>
      <c r="I43" s="398"/>
      <c r="J43" s="398"/>
      <c r="K43" s="399"/>
      <c r="L43" s="398"/>
      <c r="M43" s="398"/>
      <c r="N43" s="399"/>
      <c r="O43" s="401"/>
      <c r="P43" s="401"/>
      <c r="Q43" s="401"/>
      <c r="R43" s="401"/>
      <c r="S43" s="238"/>
    </row>
    <row r="44" spans="1:19" ht="13.8" thickBot="1" x14ac:dyDescent="0.35">
      <c r="A44" s="428" t="s">
        <v>536</v>
      </c>
      <c r="B44" s="429">
        <v>335</v>
      </c>
      <c r="C44" s="429">
        <v>0</v>
      </c>
      <c r="D44" s="430" t="s">
        <v>6</v>
      </c>
      <c r="E44" s="429">
        <v>335</v>
      </c>
      <c r="F44" s="429">
        <v>0</v>
      </c>
      <c r="G44" s="430" t="s">
        <v>6</v>
      </c>
      <c r="H44" s="238"/>
      <c r="I44" s="398"/>
      <c r="J44" s="398"/>
      <c r="K44" s="399"/>
      <c r="L44" s="398"/>
      <c r="M44" s="398"/>
      <c r="N44" s="399"/>
      <c r="O44" s="401"/>
      <c r="P44" s="401"/>
      <c r="Q44" s="401"/>
      <c r="R44" s="401"/>
      <c r="S44" s="238"/>
    </row>
    <row r="45" spans="1:19" ht="13.8" thickBot="1" x14ac:dyDescent="0.35">
      <c r="A45" s="206" t="s">
        <v>488</v>
      </c>
      <c r="B45" s="214">
        <v>-1125</v>
      </c>
      <c r="C45" s="214">
        <v>-3347</v>
      </c>
      <c r="D45" s="221">
        <v>-0.66400000000000003</v>
      </c>
      <c r="E45" s="214">
        <v>-1671</v>
      </c>
      <c r="F45" s="214">
        <v>-19628</v>
      </c>
      <c r="G45" s="221">
        <v>-0.91500000000000004</v>
      </c>
      <c r="H45" s="238"/>
      <c r="I45" s="398"/>
      <c r="J45" s="398"/>
      <c r="K45" s="399"/>
      <c r="L45" s="398"/>
      <c r="M45" s="398"/>
      <c r="N45" s="399"/>
      <c r="O45" s="401"/>
      <c r="P45" s="401"/>
      <c r="Q45" s="401"/>
      <c r="R45" s="401"/>
      <c r="S45" s="238"/>
    </row>
    <row r="46" spans="1:19" ht="13.8" thickBot="1" x14ac:dyDescent="0.35">
      <c r="A46" s="205" t="s">
        <v>407</v>
      </c>
      <c r="B46" s="215">
        <v>0</v>
      </c>
      <c r="C46" s="215">
        <v>-586</v>
      </c>
      <c r="D46" s="223" t="s">
        <v>6</v>
      </c>
      <c r="E46" s="215">
        <v>-795</v>
      </c>
      <c r="F46" s="215">
        <v>-1311</v>
      </c>
      <c r="G46" s="223">
        <v>-0.39400000000000002</v>
      </c>
      <c r="H46" s="238"/>
      <c r="I46" s="398"/>
      <c r="J46" s="398"/>
      <c r="K46" s="399"/>
      <c r="L46" s="398"/>
      <c r="M46" s="398"/>
      <c r="N46" s="399"/>
      <c r="O46" s="401"/>
      <c r="P46" s="401"/>
      <c r="Q46" s="401"/>
      <c r="R46" s="401"/>
      <c r="S46" s="238"/>
    </row>
    <row r="47" spans="1:19" ht="13.8" thickBot="1" x14ac:dyDescent="0.35">
      <c r="A47" s="206" t="s">
        <v>104</v>
      </c>
      <c r="B47" s="214">
        <v>-1125</v>
      </c>
      <c r="C47" s="214">
        <v>-3933</v>
      </c>
      <c r="D47" s="221">
        <v>-0.71399999999999997</v>
      </c>
      <c r="E47" s="214">
        <v>-2466</v>
      </c>
      <c r="F47" s="214">
        <v>-20939</v>
      </c>
      <c r="G47" s="221">
        <v>-0.88200000000000001</v>
      </c>
      <c r="H47" s="238"/>
      <c r="I47" s="398"/>
      <c r="J47" s="398"/>
      <c r="K47" s="399"/>
      <c r="L47" s="398"/>
      <c r="M47" s="398"/>
      <c r="N47" s="399"/>
      <c r="O47" s="401"/>
      <c r="P47" s="401"/>
      <c r="Q47" s="401"/>
      <c r="R47" s="401"/>
      <c r="S47" s="238"/>
    </row>
    <row r="48" spans="1:19" ht="13.8" thickBot="1" x14ac:dyDescent="0.35">
      <c r="A48" s="206"/>
      <c r="B48" s="214"/>
      <c r="C48" s="214"/>
      <c r="D48" s="221"/>
      <c r="E48" s="214"/>
      <c r="F48" s="214"/>
      <c r="G48" s="221"/>
      <c r="H48" s="238"/>
      <c r="I48" s="382"/>
      <c r="J48" s="382"/>
      <c r="K48" s="402"/>
      <c r="L48" s="382"/>
      <c r="M48" s="382"/>
      <c r="N48" s="402"/>
      <c r="P48" s="403"/>
      <c r="Q48" s="403"/>
      <c r="R48" s="237"/>
    </row>
    <row r="49" spans="1:19" ht="13.8" thickBot="1" x14ac:dyDescent="0.35">
      <c r="A49" s="205" t="s">
        <v>489</v>
      </c>
      <c r="B49" s="215">
        <v>-406</v>
      </c>
      <c r="C49" s="215">
        <v>685</v>
      </c>
      <c r="D49" s="223" t="s">
        <v>6</v>
      </c>
      <c r="E49" s="215">
        <v>-1588</v>
      </c>
      <c r="F49" s="215">
        <v>724</v>
      </c>
      <c r="G49" s="223" t="s">
        <v>6</v>
      </c>
      <c r="H49" s="238"/>
      <c r="I49" s="398"/>
      <c r="J49" s="398"/>
      <c r="K49" s="399"/>
      <c r="L49" s="398"/>
      <c r="M49" s="398"/>
      <c r="N49" s="399"/>
      <c r="O49" s="401"/>
      <c r="P49" s="401"/>
      <c r="Q49" s="401"/>
      <c r="R49" s="401"/>
      <c r="S49" s="238"/>
    </row>
    <row r="50" spans="1:19" ht="13.8" thickBot="1" x14ac:dyDescent="0.35">
      <c r="A50" s="206"/>
      <c r="B50" s="214"/>
      <c r="C50" s="214"/>
      <c r="D50" s="221"/>
      <c r="E50" s="214"/>
      <c r="F50" s="214"/>
      <c r="G50" s="221"/>
      <c r="H50" s="238"/>
      <c r="I50" s="382"/>
      <c r="J50" s="382"/>
      <c r="K50" s="402"/>
      <c r="L50" s="382"/>
      <c r="M50" s="382"/>
      <c r="N50" s="402"/>
      <c r="P50" s="191"/>
      <c r="Q50" s="191"/>
    </row>
    <row r="51" spans="1:19" ht="13.8" thickBot="1" x14ac:dyDescent="0.35">
      <c r="A51" s="206" t="s">
        <v>490</v>
      </c>
      <c r="B51" s="214">
        <v>45470</v>
      </c>
      <c r="C51" s="214">
        <v>21089</v>
      </c>
      <c r="D51" s="221" t="s">
        <v>6</v>
      </c>
      <c r="E51" s="214">
        <v>48095</v>
      </c>
      <c r="F51" s="214">
        <v>15602</v>
      </c>
      <c r="G51" s="221" t="s">
        <v>6</v>
      </c>
      <c r="I51" s="398"/>
      <c r="J51" s="398"/>
      <c r="K51" s="399"/>
      <c r="L51" s="398"/>
      <c r="M51" s="398"/>
      <c r="N51" s="399"/>
      <c r="O51" s="401"/>
      <c r="P51" s="401"/>
      <c r="Q51" s="401"/>
      <c r="R51" s="400"/>
    </row>
    <row r="52" spans="1:19" ht="13.8" thickBot="1" x14ac:dyDescent="0.35">
      <c r="A52" s="206" t="s">
        <v>491</v>
      </c>
      <c r="B52" s="214">
        <v>50851</v>
      </c>
      <c r="C52" s="214">
        <v>33552</v>
      </c>
      <c r="D52" s="221">
        <v>0.51600000000000001</v>
      </c>
      <c r="E52" s="214">
        <v>50851</v>
      </c>
      <c r="F52" s="214">
        <v>33552</v>
      </c>
      <c r="G52" s="221">
        <v>0.51600000000000001</v>
      </c>
      <c r="I52" s="398"/>
      <c r="J52" s="398"/>
      <c r="K52" s="399"/>
      <c r="L52" s="398"/>
      <c r="M52" s="398"/>
      <c r="N52" s="399"/>
      <c r="O52" s="401"/>
      <c r="P52" s="401"/>
      <c r="Q52" s="401"/>
      <c r="R52" s="400"/>
    </row>
    <row r="53" spans="1:19" x14ac:dyDescent="0.3">
      <c r="A53" s="404" t="s">
        <v>492</v>
      </c>
      <c r="B53" s="405"/>
      <c r="C53" s="405"/>
      <c r="D53" s="406"/>
      <c r="E53" s="405"/>
      <c r="F53" s="405"/>
    </row>
    <row r="55" spans="1:19" x14ac:dyDescent="0.3">
      <c r="G55" s="237"/>
      <c r="H55" s="237"/>
      <c r="I55" s="237"/>
      <c r="J55" s="238"/>
      <c r="K55" s="237"/>
      <c r="L55" s="238"/>
    </row>
    <row r="56" spans="1:19" ht="13.8" thickBot="1" x14ac:dyDescent="0.35">
      <c r="A56" s="395" t="s">
        <v>86</v>
      </c>
      <c r="B56" s="396"/>
      <c r="C56" s="396"/>
      <c r="D56" s="396"/>
      <c r="E56" s="396"/>
      <c r="F56" s="396"/>
      <c r="G56" s="237"/>
      <c r="H56" s="237"/>
      <c r="I56" s="237"/>
      <c r="J56" s="238"/>
      <c r="K56" s="237"/>
      <c r="L56" s="238"/>
    </row>
    <row r="57" spans="1:19" ht="13.8" thickBot="1" x14ac:dyDescent="0.35">
      <c r="A57" s="202" t="s">
        <v>0</v>
      </c>
      <c r="B57" s="360" t="s">
        <v>332</v>
      </c>
      <c r="C57" s="360" t="s">
        <v>317</v>
      </c>
      <c r="D57" s="204" t="s">
        <v>5</v>
      </c>
      <c r="E57" s="360" t="s">
        <v>299</v>
      </c>
      <c r="F57" s="204" t="s">
        <v>5</v>
      </c>
      <c r="G57" s="237"/>
      <c r="H57" s="237"/>
      <c r="I57" s="237"/>
      <c r="J57" s="238"/>
      <c r="K57" s="237"/>
      <c r="L57" s="238"/>
    </row>
    <row r="58" spans="1:19" ht="13.8" thickBot="1" x14ac:dyDescent="0.35">
      <c r="A58" s="205" t="s">
        <v>41</v>
      </c>
      <c r="B58" s="215">
        <v>15578</v>
      </c>
      <c r="C58" s="215">
        <v>12137</v>
      </c>
      <c r="D58" s="223">
        <v>0.28399999999999997</v>
      </c>
      <c r="E58" s="215">
        <v>16498</v>
      </c>
      <c r="F58" s="223">
        <v>-5.6000000000000001E-2</v>
      </c>
      <c r="G58" s="237"/>
      <c r="H58" s="237"/>
      <c r="I58" s="237"/>
      <c r="J58" s="238"/>
      <c r="K58" s="237"/>
      <c r="L58" s="238"/>
      <c r="N58" s="192"/>
      <c r="P58" s="238"/>
      <c r="R58" s="238"/>
    </row>
    <row r="59" spans="1:19" ht="13.8" thickBot="1" x14ac:dyDescent="0.35">
      <c r="A59" s="205" t="s">
        <v>461</v>
      </c>
      <c r="B59" s="215">
        <v>35273</v>
      </c>
      <c r="C59" s="215">
        <v>33333</v>
      </c>
      <c r="D59" s="223">
        <v>5.8000000000000003E-2</v>
      </c>
      <c r="E59" s="215">
        <v>31597</v>
      </c>
      <c r="F59" s="223">
        <v>0.11600000000000001</v>
      </c>
      <c r="G59" s="237"/>
      <c r="H59" s="237"/>
      <c r="I59" s="237"/>
      <c r="J59" s="238"/>
      <c r="K59" s="237"/>
      <c r="L59" s="238"/>
      <c r="N59" s="192"/>
      <c r="P59" s="238"/>
      <c r="R59" s="238"/>
    </row>
    <row r="60" spans="1:19" ht="13.8" thickBot="1" x14ac:dyDescent="0.35">
      <c r="A60" s="205" t="s">
        <v>462</v>
      </c>
      <c r="B60" s="215">
        <v>637</v>
      </c>
      <c r="C60" s="215">
        <v>784</v>
      </c>
      <c r="D60" s="223">
        <v>-0.188</v>
      </c>
      <c r="E60" s="215">
        <v>2157</v>
      </c>
      <c r="F60" s="223">
        <v>-0.70499999999999996</v>
      </c>
      <c r="G60" s="237"/>
      <c r="H60" s="237"/>
      <c r="I60" s="237"/>
      <c r="J60" s="238"/>
      <c r="K60" s="237"/>
      <c r="L60" s="238"/>
      <c r="N60" s="192"/>
      <c r="P60" s="238"/>
      <c r="R60" s="238"/>
    </row>
    <row r="61" spans="1:19" ht="13.8" thickBot="1" x14ac:dyDescent="0.35">
      <c r="A61" s="205" t="s">
        <v>493</v>
      </c>
      <c r="B61" s="215">
        <v>28</v>
      </c>
      <c r="C61" s="215">
        <v>2511</v>
      </c>
      <c r="D61" s="223">
        <v>-0.98899999999999999</v>
      </c>
      <c r="E61" s="215">
        <v>11033</v>
      </c>
      <c r="F61" s="223">
        <v>-0.997</v>
      </c>
      <c r="G61" s="407"/>
      <c r="H61" s="237"/>
      <c r="I61" s="237"/>
      <c r="J61" s="238"/>
      <c r="K61" s="237"/>
      <c r="L61" s="238"/>
      <c r="N61" s="192"/>
      <c r="P61" s="238"/>
      <c r="R61" s="238"/>
    </row>
    <row r="62" spans="1:19" ht="13.8" thickBot="1" x14ac:dyDescent="0.35">
      <c r="A62" s="205" t="s">
        <v>494</v>
      </c>
      <c r="B62" s="215">
        <v>31459</v>
      </c>
      <c r="C62" s="215">
        <v>32325</v>
      </c>
      <c r="D62" s="223">
        <v>-2.7E-2</v>
      </c>
      <c r="E62" s="215">
        <v>18706</v>
      </c>
      <c r="F62" s="223">
        <v>0.68200000000000005</v>
      </c>
      <c r="G62" s="192"/>
      <c r="H62" s="237"/>
      <c r="I62" s="237"/>
      <c r="J62" s="238"/>
      <c r="K62" s="237"/>
      <c r="L62" s="238"/>
      <c r="N62" s="192"/>
      <c r="P62" s="238"/>
      <c r="R62" s="238"/>
    </row>
    <row r="63" spans="1:19" ht="13.8" thickBot="1" x14ac:dyDescent="0.35">
      <c r="A63" s="205" t="s">
        <v>495</v>
      </c>
      <c r="B63" s="215">
        <v>134290</v>
      </c>
      <c r="C63" s="215">
        <v>136517</v>
      </c>
      <c r="D63" s="223">
        <v>-1.6E-2</v>
      </c>
      <c r="E63" s="215">
        <v>130207</v>
      </c>
      <c r="F63" s="223">
        <v>3.1E-2</v>
      </c>
      <c r="G63" s="192"/>
      <c r="H63" s="237"/>
      <c r="I63" s="237"/>
      <c r="J63" s="238"/>
      <c r="K63" s="237"/>
      <c r="L63" s="238"/>
      <c r="N63" s="192"/>
      <c r="P63" s="238"/>
      <c r="R63" s="238"/>
    </row>
    <row r="64" spans="1:19" ht="13.8" thickBot="1" x14ac:dyDescent="0.35">
      <c r="A64" s="205" t="s">
        <v>496</v>
      </c>
      <c r="B64" s="215">
        <v>12003</v>
      </c>
      <c r="C64" s="215">
        <v>13367</v>
      </c>
      <c r="D64" s="223">
        <v>-0.10199999999999999</v>
      </c>
      <c r="E64" s="215">
        <v>27099</v>
      </c>
      <c r="F64" s="223">
        <v>-0.55700000000000005</v>
      </c>
      <c r="G64" s="192"/>
      <c r="H64" s="237"/>
      <c r="I64" s="237"/>
      <c r="J64" s="238"/>
      <c r="K64" s="237"/>
      <c r="L64" s="238"/>
      <c r="N64" s="192"/>
      <c r="P64" s="238"/>
      <c r="R64" s="238"/>
    </row>
    <row r="65" spans="1:18" ht="13.8" thickBot="1" x14ac:dyDescent="0.35">
      <c r="A65" s="205" t="s">
        <v>468</v>
      </c>
      <c r="B65" s="215">
        <v>46484</v>
      </c>
      <c r="C65" s="215">
        <v>50450</v>
      </c>
      <c r="D65" s="223">
        <v>-7.9000000000000001E-2</v>
      </c>
      <c r="E65" s="215">
        <v>44146</v>
      </c>
      <c r="F65" s="223">
        <v>5.2999999999999999E-2</v>
      </c>
      <c r="G65" s="192"/>
      <c r="H65" s="237"/>
      <c r="I65" s="237"/>
      <c r="J65" s="238"/>
      <c r="K65" s="237"/>
      <c r="L65" s="238"/>
      <c r="N65" s="192"/>
      <c r="P65" s="238"/>
      <c r="R65" s="238"/>
    </row>
    <row r="66" spans="1:18" ht="13.8" thickBot="1" x14ac:dyDescent="0.35">
      <c r="A66" s="206" t="s">
        <v>44</v>
      </c>
      <c r="B66" s="214">
        <v>275752</v>
      </c>
      <c r="C66" s="214">
        <v>281424</v>
      </c>
      <c r="D66" s="221">
        <v>-0.02</v>
      </c>
      <c r="E66" s="214">
        <v>281443</v>
      </c>
      <c r="F66" s="221">
        <v>-0.02</v>
      </c>
      <c r="G66" s="192"/>
      <c r="H66" s="426"/>
      <c r="I66" s="426"/>
      <c r="J66" s="238"/>
      <c r="K66" s="426"/>
      <c r="L66" s="238"/>
      <c r="N66" s="192"/>
      <c r="P66" s="238"/>
      <c r="R66" s="238"/>
    </row>
    <row r="67" spans="1:18" ht="13.8" thickBot="1" x14ac:dyDescent="0.35">
      <c r="A67" s="205" t="s">
        <v>497</v>
      </c>
      <c r="B67" s="215">
        <v>26940</v>
      </c>
      <c r="C67" s="215">
        <v>38892</v>
      </c>
      <c r="D67" s="223">
        <v>-0.307</v>
      </c>
      <c r="E67" s="215">
        <v>37911</v>
      </c>
      <c r="F67" s="223">
        <v>-0.28899999999999998</v>
      </c>
      <c r="G67" s="237"/>
      <c r="H67" s="237"/>
      <c r="I67" s="237"/>
      <c r="J67" s="238"/>
      <c r="K67" s="237"/>
      <c r="L67" s="238"/>
      <c r="N67" s="192"/>
      <c r="P67" s="238"/>
      <c r="R67" s="238"/>
    </row>
    <row r="68" spans="1:18" ht="13.8" thickBot="1" x14ac:dyDescent="0.35">
      <c r="A68" s="205" t="s">
        <v>498</v>
      </c>
      <c r="B68" s="215">
        <v>63207</v>
      </c>
      <c r="C68" s="215">
        <v>62734</v>
      </c>
      <c r="D68" s="223">
        <v>8.0000000000000002E-3</v>
      </c>
      <c r="E68" s="215">
        <v>38109</v>
      </c>
      <c r="F68" s="223">
        <v>0.65900000000000003</v>
      </c>
      <c r="G68" s="192"/>
      <c r="H68" s="237"/>
      <c r="I68" s="237"/>
      <c r="J68" s="238"/>
      <c r="K68" s="237"/>
      <c r="L68" s="238"/>
      <c r="N68" s="192"/>
      <c r="P68" s="238"/>
      <c r="R68" s="238"/>
    </row>
    <row r="69" spans="1:18" ht="13.8" thickBot="1" x14ac:dyDescent="0.35">
      <c r="A69" s="205" t="s">
        <v>499</v>
      </c>
      <c r="B69" s="215">
        <v>125562</v>
      </c>
      <c r="C69" s="215">
        <v>121788</v>
      </c>
      <c r="D69" s="216">
        <v>3.1E-2</v>
      </c>
      <c r="E69" s="215">
        <v>133645</v>
      </c>
      <c r="F69" s="216">
        <v>-0.06</v>
      </c>
      <c r="H69" s="237"/>
      <c r="I69" s="237"/>
      <c r="J69" s="238"/>
      <c r="K69" s="237"/>
      <c r="L69" s="238"/>
      <c r="N69" s="192"/>
      <c r="P69" s="238"/>
      <c r="R69" s="238"/>
    </row>
    <row r="70" spans="1:18" ht="13.8" thickBot="1" x14ac:dyDescent="0.35">
      <c r="A70" s="205" t="s">
        <v>500</v>
      </c>
      <c r="B70" s="215">
        <v>43701</v>
      </c>
      <c r="C70" s="215">
        <v>46662</v>
      </c>
      <c r="D70" s="216">
        <v>-6.3E-2</v>
      </c>
      <c r="E70" s="215">
        <v>46578</v>
      </c>
      <c r="F70" s="216">
        <v>-6.2E-2</v>
      </c>
      <c r="H70" s="237"/>
      <c r="I70" s="237"/>
      <c r="J70" s="238"/>
      <c r="K70" s="237"/>
      <c r="L70" s="238"/>
      <c r="N70" s="192"/>
      <c r="P70" s="238"/>
      <c r="R70" s="238"/>
    </row>
    <row r="71" spans="1:18" ht="13.8" thickBot="1" x14ac:dyDescent="0.35">
      <c r="A71" s="206" t="s">
        <v>47</v>
      </c>
      <c r="B71" s="214">
        <v>259410</v>
      </c>
      <c r="C71" s="214">
        <v>270076</v>
      </c>
      <c r="D71" s="213">
        <v>-3.9E-2</v>
      </c>
      <c r="E71" s="214">
        <v>256243</v>
      </c>
      <c r="F71" s="213">
        <v>1.2E-2</v>
      </c>
      <c r="H71" s="426"/>
      <c r="I71" s="426"/>
      <c r="J71" s="238"/>
      <c r="K71" s="426"/>
      <c r="L71" s="238"/>
      <c r="N71" s="192"/>
      <c r="P71" s="238"/>
      <c r="R71" s="238"/>
    </row>
    <row r="72" spans="1:18" ht="13.8" thickBot="1" x14ac:dyDescent="0.35">
      <c r="A72" s="206" t="s">
        <v>48</v>
      </c>
      <c r="B72" s="214">
        <v>16342</v>
      </c>
      <c r="C72" s="214">
        <v>11348</v>
      </c>
      <c r="D72" s="213">
        <v>0.44</v>
      </c>
      <c r="E72" s="214">
        <v>25200</v>
      </c>
      <c r="F72" s="213">
        <v>-0.35199999999999998</v>
      </c>
      <c r="H72" s="427"/>
      <c r="I72" s="427"/>
      <c r="J72" s="238"/>
      <c r="K72" s="427"/>
      <c r="L72" s="238"/>
      <c r="N72" s="192"/>
      <c r="P72" s="238"/>
      <c r="R72" s="238"/>
    </row>
    <row r="73" spans="1:18" ht="13.8" thickBot="1" x14ac:dyDescent="0.35">
      <c r="A73" s="206" t="s">
        <v>49</v>
      </c>
      <c r="B73" s="214">
        <v>275752</v>
      </c>
      <c r="C73" s="214">
        <v>281424</v>
      </c>
      <c r="D73" s="213">
        <v>-0.02</v>
      </c>
      <c r="E73" s="214">
        <v>281443</v>
      </c>
      <c r="F73" s="213">
        <v>-0.02</v>
      </c>
      <c r="H73" s="427"/>
      <c r="I73" s="427"/>
      <c r="J73" s="238"/>
      <c r="K73" s="427"/>
      <c r="L73" s="238"/>
      <c r="N73" s="192"/>
      <c r="P73" s="238"/>
      <c r="R73" s="238"/>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AF4F-F9D3-4E15-95DA-15AB7302A83C}">
  <sheetPr>
    <tabColor rgb="FF113A3F"/>
  </sheetPr>
  <dimension ref="A1:U50"/>
  <sheetViews>
    <sheetView showGridLines="0" zoomScale="80" zoomScaleNormal="80" workbookViewId="0">
      <pane ySplit="3" topLeftCell="A4" activePane="bottomLeft" state="frozen"/>
      <selection activeCell="C9" sqref="C9:J44"/>
      <selection pane="bottomLeft" activeCell="A6" sqref="A6:A7"/>
    </sheetView>
  </sheetViews>
  <sheetFormatPr defaultColWidth="8.88671875" defaultRowHeight="15" x14ac:dyDescent="0.35"/>
  <cols>
    <col min="1" max="1" width="51.6640625" style="5" bestFit="1" customWidth="1"/>
    <col min="2" max="2" width="11.21875" style="5" bestFit="1" customWidth="1"/>
    <col min="3" max="3" width="16.88671875" style="5" bestFit="1" customWidth="1"/>
    <col min="4" max="4" width="10.88671875" style="5" bestFit="1" customWidth="1"/>
    <col min="5" max="5" width="9.109375" style="5" bestFit="1" customWidth="1"/>
    <col min="6" max="6" width="12.21875" style="5" bestFit="1" customWidth="1"/>
    <col min="7" max="7" width="20.44140625" style="5" bestFit="1" customWidth="1"/>
    <col min="8" max="8" width="21.109375" style="5" bestFit="1" customWidth="1"/>
    <col min="9" max="9" width="11.21875" style="5" bestFit="1" customWidth="1"/>
    <col min="10" max="10" width="9.88671875" style="36" bestFit="1" customWidth="1"/>
    <col min="11" max="16384" width="8.88671875" style="5"/>
  </cols>
  <sheetData>
    <row r="1" spans="1:21" x14ac:dyDescent="0.35">
      <c r="A1" s="1" t="s">
        <v>2</v>
      </c>
    </row>
    <row r="2" spans="1:21" x14ac:dyDescent="0.35">
      <c r="A2" s="1" t="s">
        <v>346</v>
      </c>
    </row>
    <row r="3" spans="1:21" x14ac:dyDescent="0.35">
      <c r="A3" s="2" t="s">
        <v>0</v>
      </c>
      <c r="B3" s="11"/>
      <c r="C3" s="11"/>
      <c r="D3" s="11"/>
      <c r="E3" s="11"/>
      <c r="F3" s="11"/>
    </row>
    <row r="6" spans="1:21" x14ac:dyDescent="0.35">
      <c r="A6" s="445" t="s">
        <v>205</v>
      </c>
      <c r="B6" s="440" t="s">
        <v>299</v>
      </c>
      <c r="C6" s="447" t="s">
        <v>241</v>
      </c>
      <c r="D6" s="17" t="s">
        <v>224</v>
      </c>
      <c r="E6" s="17" t="s">
        <v>226</v>
      </c>
      <c r="F6" s="449" t="s">
        <v>228</v>
      </c>
      <c r="G6" s="447" t="s">
        <v>229</v>
      </c>
      <c r="H6" s="447" t="s">
        <v>230</v>
      </c>
      <c r="I6" s="440" t="s">
        <v>332</v>
      </c>
      <c r="J6" s="442" t="s">
        <v>20</v>
      </c>
    </row>
    <row r="7" spans="1:21" ht="15.6" thickBot="1" x14ac:dyDescent="0.4">
      <c r="A7" s="446"/>
      <c r="B7" s="441"/>
      <c r="C7" s="448"/>
      <c r="D7" s="18" t="s">
        <v>225</v>
      </c>
      <c r="E7" s="18" t="s">
        <v>227</v>
      </c>
      <c r="F7" s="450"/>
      <c r="G7" s="448"/>
      <c r="H7" s="448"/>
      <c r="I7" s="441"/>
      <c r="J7" s="443"/>
    </row>
    <row r="8" spans="1:21" ht="15.6" thickBot="1" x14ac:dyDescent="0.4">
      <c r="A8" s="51" t="s">
        <v>13</v>
      </c>
      <c r="B8" s="52"/>
      <c r="C8" s="134"/>
      <c r="D8" s="134"/>
      <c r="E8" s="130"/>
      <c r="F8" s="130"/>
      <c r="G8" s="130"/>
      <c r="H8" s="132"/>
      <c r="I8" s="52"/>
      <c r="J8" s="272"/>
    </row>
    <row r="9" spans="1:21" ht="15.6" thickBot="1" x14ac:dyDescent="0.4">
      <c r="A9" s="53" t="s">
        <v>231</v>
      </c>
      <c r="B9" s="128">
        <v>531558</v>
      </c>
      <c r="C9" s="176">
        <v>110082</v>
      </c>
      <c r="D9" s="176" t="s">
        <v>326</v>
      </c>
      <c r="E9" s="176" t="s">
        <v>326</v>
      </c>
      <c r="F9" s="176" t="s">
        <v>326</v>
      </c>
      <c r="G9" s="176" t="s">
        <v>326</v>
      </c>
      <c r="H9" s="177" t="s">
        <v>326</v>
      </c>
      <c r="I9" s="280">
        <v>641640</v>
      </c>
      <c r="J9" s="145">
        <v>0.20699999999999999</v>
      </c>
      <c r="K9" s="48"/>
      <c r="L9" s="48"/>
      <c r="M9" s="48"/>
      <c r="N9" s="48"/>
      <c r="O9" s="48"/>
      <c r="P9" s="48"/>
      <c r="Q9" s="48"/>
      <c r="R9" s="48"/>
      <c r="S9" s="48"/>
      <c r="T9" s="48"/>
      <c r="U9" s="48"/>
    </row>
    <row r="10" spans="1:21" ht="15.6" thickBot="1" x14ac:dyDescent="0.4">
      <c r="A10" s="54" t="s">
        <v>140</v>
      </c>
      <c r="B10" s="55">
        <v>531558</v>
      </c>
      <c r="C10" s="167">
        <v>110082</v>
      </c>
      <c r="D10" s="167" t="s">
        <v>326</v>
      </c>
      <c r="E10" s="167" t="s">
        <v>326</v>
      </c>
      <c r="F10" s="167" t="s">
        <v>326</v>
      </c>
      <c r="G10" s="167" t="s">
        <v>326</v>
      </c>
      <c r="H10" s="171" t="s">
        <v>326</v>
      </c>
      <c r="I10" s="172">
        <v>641640</v>
      </c>
      <c r="J10" s="146">
        <v>0.20699999999999999</v>
      </c>
      <c r="K10" s="48"/>
      <c r="L10" s="48"/>
      <c r="M10" s="48"/>
      <c r="N10" s="48"/>
      <c r="O10" s="48"/>
      <c r="P10" s="48"/>
      <c r="Q10" s="48"/>
      <c r="R10" s="48"/>
      <c r="S10" s="48"/>
      <c r="T10" s="48"/>
      <c r="U10" s="48"/>
    </row>
    <row r="11" spans="1:21" ht="15.6" thickBot="1" x14ac:dyDescent="0.4">
      <c r="A11" s="56" t="s">
        <v>141</v>
      </c>
      <c r="B11" s="57"/>
      <c r="C11" s="142">
        <v>0.20699999999999999</v>
      </c>
      <c r="D11" s="142">
        <v>0</v>
      </c>
      <c r="E11" s="142">
        <v>0</v>
      </c>
      <c r="F11" s="142">
        <v>0</v>
      </c>
      <c r="G11" s="142">
        <v>0</v>
      </c>
      <c r="H11" s="143">
        <v>0</v>
      </c>
      <c r="I11" s="144">
        <v>0.20699999999999999</v>
      </c>
      <c r="J11" s="146"/>
      <c r="K11" s="48"/>
      <c r="L11" s="48"/>
      <c r="M11" s="48"/>
      <c r="N11" s="48"/>
      <c r="O11" s="48"/>
      <c r="P11" s="48"/>
      <c r="Q11" s="48"/>
      <c r="R11" s="48"/>
      <c r="S11" s="48"/>
      <c r="T11" s="48"/>
      <c r="U11" s="48"/>
    </row>
    <row r="12" spans="1:21" ht="15.6" thickBot="1" x14ac:dyDescent="0.4">
      <c r="A12" s="54"/>
      <c r="B12" s="57"/>
      <c r="C12" s="134"/>
      <c r="D12" s="134"/>
      <c r="E12" s="130"/>
      <c r="F12" s="130"/>
      <c r="G12" s="130"/>
      <c r="H12" s="132"/>
      <c r="I12" s="133"/>
      <c r="J12" s="146"/>
      <c r="K12" s="48"/>
      <c r="L12" s="48"/>
      <c r="M12" s="48"/>
      <c r="N12" s="48"/>
      <c r="O12" s="48"/>
      <c r="P12" s="48"/>
      <c r="Q12" s="48"/>
      <c r="R12" s="48"/>
      <c r="S12" s="48"/>
      <c r="T12" s="48"/>
      <c r="U12" s="48"/>
    </row>
    <row r="13" spans="1:21" ht="15.6" thickBot="1" x14ac:dyDescent="0.4">
      <c r="A13" s="51" t="s">
        <v>14</v>
      </c>
      <c r="B13" s="52"/>
      <c r="C13" s="130"/>
      <c r="D13" s="130"/>
      <c r="E13" s="130"/>
      <c r="F13" s="130"/>
      <c r="G13" s="130"/>
      <c r="H13" s="132"/>
      <c r="I13" s="133"/>
      <c r="J13" s="146"/>
      <c r="K13" s="48"/>
      <c r="L13" s="48"/>
      <c r="M13" s="48"/>
      <c r="N13" s="48"/>
      <c r="O13" s="48"/>
      <c r="P13" s="48"/>
      <c r="Q13" s="48"/>
      <c r="R13" s="48"/>
      <c r="S13" s="48"/>
      <c r="T13" s="48"/>
      <c r="U13" s="48"/>
    </row>
    <row r="14" spans="1:21" ht="15.6" thickBot="1" x14ac:dyDescent="0.4">
      <c r="A14" s="54" t="s">
        <v>232</v>
      </c>
      <c r="B14" s="55">
        <v>1858237</v>
      </c>
      <c r="C14" s="167">
        <v>415349</v>
      </c>
      <c r="D14" s="156" t="s">
        <v>326</v>
      </c>
      <c r="E14" s="167" t="s">
        <v>326</v>
      </c>
      <c r="F14" s="167">
        <v>-29959</v>
      </c>
      <c r="G14" s="167" t="s">
        <v>326</v>
      </c>
      <c r="H14" s="171">
        <v>1657</v>
      </c>
      <c r="I14" s="172">
        <v>2245284</v>
      </c>
      <c r="J14" s="146">
        <v>0.20799999999999999</v>
      </c>
      <c r="K14" s="48"/>
      <c r="L14" s="48"/>
      <c r="M14" s="48"/>
      <c r="N14" s="48"/>
      <c r="O14" s="48"/>
      <c r="P14" s="48"/>
      <c r="Q14" s="48"/>
      <c r="R14" s="48"/>
      <c r="S14" s="48"/>
      <c r="T14" s="48"/>
      <c r="U14" s="48"/>
    </row>
    <row r="15" spans="1:21" ht="15.6" thickBot="1" x14ac:dyDescent="0.4">
      <c r="A15" s="58" t="s">
        <v>233</v>
      </c>
      <c r="B15" s="123">
        <v>571656</v>
      </c>
      <c r="C15" s="164">
        <v>163858</v>
      </c>
      <c r="D15" s="164" t="s">
        <v>326</v>
      </c>
      <c r="E15" s="164" t="s">
        <v>326</v>
      </c>
      <c r="F15" s="164">
        <v>-11545</v>
      </c>
      <c r="G15" s="164" t="s">
        <v>326</v>
      </c>
      <c r="H15" s="173" t="s">
        <v>326</v>
      </c>
      <c r="I15" s="174">
        <v>723969</v>
      </c>
      <c r="J15" s="147">
        <v>0.26600000000000001</v>
      </c>
      <c r="K15" s="48"/>
      <c r="L15" s="48"/>
      <c r="M15" s="48"/>
      <c r="N15" s="48"/>
      <c r="O15" s="48"/>
      <c r="P15" s="48"/>
      <c r="Q15" s="48"/>
      <c r="R15" s="48"/>
      <c r="S15" s="48"/>
      <c r="T15" s="48"/>
      <c r="U15" s="48"/>
    </row>
    <row r="16" spans="1:21" ht="15.6" thickBot="1" x14ac:dyDescent="0.4">
      <c r="A16" s="58" t="s">
        <v>234</v>
      </c>
      <c r="B16" s="123">
        <v>552745</v>
      </c>
      <c r="C16" s="164">
        <v>76341</v>
      </c>
      <c r="D16" s="164" t="s">
        <v>326</v>
      </c>
      <c r="E16" s="164" t="s">
        <v>326</v>
      </c>
      <c r="F16" s="164">
        <v>-11460</v>
      </c>
      <c r="G16" s="164" t="s">
        <v>326</v>
      </c>
      <c r="H16" s="173" t="s">
        <v>326</v>
      </c>
      <c r="I16" s="174">
        <v>617626</v>
      </c>
      <c r="J16" s="147">
        <v>0.11700000000000001</v>
      </c>
      <c r="K16" s="48"/>
      <c r="L16" s="48"/>
      <c r="M16" s="48"/>
      <c r="N16" s="48"/>
      <c r="O16" s="48"/>
      <c r="P16" s="48"/>
      <c r="Q16" s="48"/>
      <c r="R16" s="48"/>
      <c r="S16" s="48"/>
      <c r="T16" s="48"/>
      <c r="U16" s="48"/>
    </row>
    <row r="17" spans="1:21" ht="15.6" thickBot="1" x14ac:dyDescent="0.4">
      <c r="A17" s="19" t="s">
        <v>11</v>
      </c>
      <c r="B17" s="124">
        <v>471148</v>
      </c>
      <c r="C17" s="164">
        <v>147357</v>
      </c>
      <c r="D17" s="164" t="s">
        <v>326</v>
      </c>
      <c r="E17" s="164" t="s">
        <v>326</v>
      </c>
      <c r="F17" s="164" t="s">
        <v>326</v>
      </c>
      <c r="G17" s="164" t="s">
        <v>326</v>
      </c>
      <c r="H17" s="173">
        <v>1234</v>
      </c>
      <c r="I17" s="174">
        <v>619739</v>
      </c>
      <c r="J17" s="147">
        <v>0.315</v>
      </c>
      <c r="K17" s="48"/>
      <c r="L17" s="48"/>
      <c r="M17" s="48"/>
      <c r="N17" s="48"/>
      <c r="O17" s="48"/>
      <c r="P17" s="48"/>
      <c r="Q17" s="48"/>
      <c r="R17" s="48"/>
      <c r="S17" s="48"/>
      <c r="T17" s="48"/>
      <c r="U17" s="48"/>
    </row>
    <row r="18" spans="1:21" ht="15.6" thickBot="1" x14ac:dyDescent="0.4">
      <c r="A18" s="60" t="s">
        <v>235</v>
      </c>
      <c r="B18" s="125">
        <v>262688</v>
      </c>
      <c r="C18" s="164">
        <v>27793</v>
      </c>
      <c r="D18" s="164" t="s">
        <v>326</v>
      </c>
      <c r="E18" s="164" t="s">
        <v>326</v>
      </c>
      <c r="F18" s="164">
        <v>-6954</v>
      </c>
      <c r="G18" s="164" t="s">
        <v>326</v>
      </c>
      <c r="H18" s="173">
        <v>423</v>
      </c>
      <c r="I18" s="174">
        <v>283950</v>
      </c>
      <c r="J18" s="147">
        <v>8.1000000000000003E-2</v>
      </c>
      <c r="K18" s="48"/>
      <c r="L18" s="48"/>
      <c r="M18" s="48"/>
      <c r="N18" s="48"/>
      <c r="O18" s="48"/>
      <c r="P18" s="48"/>
      <c r="Q18" s="48"/>
      <c r="R18" s="48"/>
      <c r="S18" s="48"/>
      <c r="T18" s="48"/>
      <c r="U18" s="48"/>
    </row>
    <row r="19" spans="1:21" ht="15.6" thickBot="1" x14ac:dyDescent="0.4">
      <c r="A19" s="35" t="s">
        <v>31</v>
      </c>
      <c r="B19" s="126">
        <v>197806</v>
      </c>
      <c r="C19" s="164">
        <v>23165</v>
      </c>
      <c r="D19" s="164" t="s">
        <v>326</v>
      </c>
      <c r="E19" s="164" t="s">
        <v>326</v>
      </c>
      <c r="F19" s="164">
        <v>-4959</v>
      </c>
      <c r="G19" s="279" t="s">
        <v>326</v>
      </c>
      <c r="H19" s="173">
        <v>423</v>
      </c>
      <c r="I19" s="174">
        <v>216435</v>
      </c>
      <c r="J19" s="147">
        <v>9.4E-2</v>
      </c>
      <c r="K19" s="48"/>
      <c r="L19" s="48"/>
      <c r="M19" s="48"/>
      <c r="N19" s="48"/>
      <c r="O19" s="48"/>
      <c r="P19" s="48"/>
      <c r="Q19" s="48"/>
      <c r="R19" s="48"/>
      <c r="S19" s="48"/>
      <c r="T19" s="48"/>
      <c r="U19" s="48"/>
    </row>
    <row r="20" spans="1:21" ht="15.6" thickBot="1" x14ac:dyDescent="0.4">
      <c r="A20" s="61" t="s">
        <v>236</v>
      </c>
      <c r="B20" s="127">
        <v>64882</v>
      </c>
      <c r="C20" s="164">
        <v>4628</v>
      </c>
      <c r="D20" s="164" t="s">
        <v>326</v>
      </c>
      <c r="E20" s="164" t="s">
        <v>326</v>
      </c>
      <c r="F20" s="164">
        <v>-1995</v>
      </c>
      <c r="G20" s="279" t="s">
        <v>326</v>
      </c>
      <c r="H20" s="173" t="s">
        <v>326</v>
      </c>
      <c r="I20" s="174">
        <v>67515</v>
      </c>
      <c r="J20" s="147">
        <v>4.1000000000000002E-2</v>
      </c>
      <c r="K20" s="48"/>
      <c r="L20" s="48"/>
      <c r="M20" s="48"/>
      <c r="N20" s="48"/>
      <c r="O20" s="48"/>
      <c r="P20" s="48"/>
      <c r="Q20" s="48"/>
      <c r="R20" s="48"/>
      <c r="S20" s="48"/>
      <c r="T20" s="48"/>
      <c r="U20" s="48"/>
    </row>
    <row r="21" spans="1:21" ht="15.6" thickBot="1" x14ac:dyDescent="0.4">
      <c r="A21" s="51" t="s">
        <v>237</v>
      </c>
      <c r="B21" s="62">
        <v>302964</v>
      </c>
      <c r="C21" s="167">
        <v>30715</v>
      </c>
      <c r="D21" s="167">
        <v>16515</v>
      </c>
      <c r="E21" s="167" t="s">
        <v>326</v>
      </c>
      <c r="F21" s="167">
        <v>-14471</v>
      </c>
      <c r="G21" s="167" t="s">
        <v>326</v>
      </c>
      <c r="H21" s="171">
        <v>876</v>
      </c>
      <c r="I21" s="172">
        <v>336599</v>
      </c>
      <c r="J21" s="146">
        <v>0.111</v>
      </c>
      <c r="K21" s="48"/>
      <c r="L21" s="48"/>
      <c r="M21" s="48"/>
      <c r="N21" s="48"/>
      <c r="O21" s="48"/>
      <c r="P21" s="48"/>
      <c r="Q21" s="48"/>
      <c r="R21" s="48"/>
      <c r="S21" s="48"/>
      <c r="T21" s="48"/>
      <c r="U21" s="48"/>
    </row>
    <row r="22" spans="1:21" ht="15.6" thickBot="1" x14ac:dyDescent="0.4">
      <c r="A22" s="58" t="s">
        <v>12</v>
      </c>
      <c r="B22" s="123">
        <v>209902</v>
      </c>
      <c r="C22" s="164">
        <v>9103</v>
      </c>
      <c r="D22" s="164">
        <v>3724</v>
      </c>
      <c r="E22" s="164" t="s">
        <v>326</v>
      </c>
      <c r="F22" s="164">
        <v>-14471</v>
      </c>
      <c r="G22" s="164" t="s">
        <v>326</v>
      </c>
      <c r="H22" s="173">
        <v>876</v>
      </c>
      <c r="I22" s="174">
        <v>209134</v>
      </c>
      <c r="J22" s="147">
        <v>-4.0000000000000001E-3</v>
      </c>
      <c r="K22" s="48"/>
      <c r="L22" s="48"/>
      <c r="M22" s="48"/>
      <c r="N22" s="48"/>
      <c r="O22" s="48"/>
      <c r="P22" s="48"/>
      <c r="Q22" s="48"/>
      <c r="R22" s="48"/>
      <c r="S22" s="48"/>
      <c r="T22" s="48"/>
      <c r="U22" s="48"/>
    </row>
    <row r="23" spans="1:21" ht="15.6" thickBot="1" x14ac:dyDescent="0.4">
      <c r="A23" s="58" t="s">
        <v>15</v>
      </c>
      <c r="B23" s="123">
        <v>93062</v>
      </c>
      <c r="C23" s="164">
        <v>21612</v>
      </c>
      <c r="D23" s="164">
        <v>12791</v>
      </c>
      <c r="E23" s="279" t="s">
        <v>326</v>
      </c>
      <c r="F23" s="279" t="s">
        <v>326</v>
      </c>
      <c r="G23" s="279" t="s">
        <v>326</v>
      </c>
      <c r="H23" s="175" t="s">
        <v>326</v>
      </c>
      <c r="I23" s="174">
        <v>127465</v>
      </c>
      <c r="J23" s="147">
        <v>0.37</v>
      </c>
      <c r="K23" s="48"/>
      <c r="L23" s="48"/>
      <c r="M23" s="48"/>
      <c r="N23" s="48"/>
      <c r="O23" s="48"/>
      <c r="P23" s="48"/>
      <c r="Q23" s="48"/>
      <c r="R23" s="48"/>
      <c r="S23" s="48"/>
      <c r="T23" s="48"/>
      <c r="U23" s="48"/>
    </row>
    <row r="24" spans="1:21" ht="15.6" thickBot="1" x14ac:dyDescent="0.4">
      <c r="A24" s="51" t="s">
        <v>238</v>
      </c>
      <c r="B24" s="62">
        <v>214929</v>
      </c>
      <c r="C24" s="167">
        <v>28934</v>
      </c>
      <c r="D24" s="167">
        <v>615</v>
      </c>
      <c r="E24" s="167" t="s">
        <v>326</v>
      </c>
      <c r="F24" s="167" t="s">
        <v>326</v>
      </c>
      <c r="G24" s="167" t="s">
        <v>326</v>
      </c>
      <c r="H24" s="171">
        <v>1494</v>
      </c>
      <c r="I24" s="172">
        <v>245972</v>
      </c>
      <c r="J24" s="146">
        <v>0.14399999999999999</v>
      </c>
      <c r="K24" s="48"/>
      <c r="L24" s="48"/>
      <c r="M24" s="48"/>
      <c r="N24" s="48"/>
      <c r="O24" s="48"/>
      <c r="P24" s="48"/>
      <c r="Q24" s="48"/>
      <c r="R24" s="48"/>
      <c r="S24" s="48"/>
      <c r="T24" s="48"/>
      <c r="U24" s="48"/>
    </row>
    <row r="25" spans="1:21" ht="15.6" thickBot="1" x14ac:dyDescent="0.4">
      <c r="A25" s="51" t="s">
        <v>142</v>
      </c>
      <c r="B25" s="62">
        <v>2376130</v>
      </c>
      <c r="C25" s="167">
        <v>474998</v>
      </c>
      <c r="D25" s="167">
        <v>17130</v>
      </c>
      <c r="E25" s="156" t="s">
        <v>326</v>
      </c>
      <c r="F25" s="167">
        <v>-44430</v>
      </c>
      <c r="G25" s="156" t="s">
        <v>326</v>
      </c>
      <c r="H25" s="171">
        <v>4027</v>
      </c>
      <c r="I25" s="172">
        <v>2827855</v>
      </c>
      <c r="J25" s="146">
        <v>0.19</v>
      </c>
      <c r="K25" s="48"/>
      <c r="L25" s="48"/>
      <c r="M25" s="48"/>
      <c r="N25" s="48"/>
      <c r="O25" s="48"/>
      <c r="P25" s="48"/>
      <c r="Q25" s="48"/>
      <c r="R25" s="48"/>
      <c r="S25" s="48"/>
      <c r="T25" s="48"/>
      <c r="U25" s="48"/>
    </row>
    <row r="26" spans="1:21" ht="15.6" thickBot="1" x14ac:dyDescent="0.4">
      <c r="A26" s="63" t="s">
        <v>143</v>
      </c>
      <c r="B26" s="52"/>
      <c r="C26" s="142">
        <v>0.2</v>
      </c>
      <c r="D26" s="142">
        <v>7.0000000000000001E-3</v>
      </c>
      <c r="E26" s="142">
        <v>0</v>
      </c>
      <c r="F26" s="142">
        <v>-1.9E-2</v>
      </c>
      <c r="G26" s="142">
        <v>0</v>
      </c>
      <c r="H26" s="143">
        <v>2E-3</v>
      </c>
      <c r="I26" s="144">
        <v>0.19</v>
      </c>
      <c r="J26" s="146"/>
      <c r="K26" s="48"/>
      <c r="L26" s="48"/>
      <c r="M26" s="48"/>
      <c r="N26" s="48"/>
      <c r="O26" s="48"/>
      <c r="P26" s="48"/>
      <c r="Q26" s="48"/>
      <c r="R26" s="48"/>
      <c r="S26" s="48"/>
      <c r="T26" s="48"/>
      <c r="U26" s="48"/>
    </row>
    <row r="27" spans="1:21" ht="15.6" thickBot="1" x14ac:dyDescent="0.4">
      <c r="A27" s="51"/>
      <c r="B27" s="52"/>
      <c r="C27" s="134"/>
      <c r="D27" s="134"/>
      <c r="E27" s="130"/>
      <c r="F27" s="130"/>
      <c r="G27" s="130"/>
      <c r="H27" s="132"/>
      <c r="I27" s="133"/>
      <c r="J27" s="146"/>
      <c r="K27" s="48"/>
      <c r="L27" s="48"/>
      <c r="M27" s="48"/>
      <c r="N27" s="48"/>
      <c r="O27" s="48"/>
      <c r="P27" s="48"/>
      <c r="Q27" s="48"/>
      <c r="R27" s="48"/>
      <c r="S27" s="48"/>
      <c r="T27" s="48"/>
      <c r="U27" s="48"/>
    </row>
    <row r="28" spans="1:21" ht="15.6" thickBot="1" x14ac:dyDescent="0.4">
      <c r="A28" s="51" t="s">
        <v>201</v>
      </c>
      <c r="B28" s="62">
        <v>2907688</v>
      </c>
      <c r="C28" s="167">
        <v>585080</v>
      </c>
      <c r="D28" s="167">
        <v>17130</v>
      </c>
      <c r="E28" s="167" t="s">
        <v>326</v>
      </c>
      <c r="F28" s="167">
        <v>-44430</v>
      </c>
      <c r="G28" s="167" t="s">
        <v>326</v>
      </c>
      <c r="H28" s="171">
        <v>4027</v>
      </c>
      <c r="I28" s="172">
        <v>3469495</v>
      </c>
      <c r="J28" s="146">
        <v>0.193</v>
      </c>
      <c r="K28" s="48"/>
      <c r="L28" s="48"/>
      <c r="M28" s="48"/>
      <c r="N28" s="48"/>
      <c r="O28" s="48"/>
      <c r="P28" s="48"/>
      <c r="Q28" s="48"/>
      <c r="R28" s="48"/>
      <c r="S28" s="48"/>
      <c r="T28" s="48"/>
      <c r="U28" s="48"/>
    </row>
    <row r="29" spans="1:21" ht="15.6" thickBot="1" x14ac:dyDescent="0.4">
      <c r="A29" s="64" t="s">
        <v>197</v>
      </c>
      <c r="B29" s="65"/>
      <c r="C29" s="153">
        <v>0.20100000000000001</v>
      </c>
      <c r="D29" s="153">
        <v>6.0000000000000001E-3</v>
      </c>
      <c r="E29" s="142">
        <v>0</v>
      </c>
      <c r="F29" s="142">
        <v>-1.4999999999999999E-2</v>
      </c>
      <c r="G29" s="153">
        <v>0</v>
      </c>
      <c r="H29" s="154">
        <v>1E-3</v>
      </c>
      <c r="I29" s="152">
        <v>0.193</v>
      </c>
      <c r="J29" s="148"/>
      <c r="K29" s="48"/>
      <c r="L29" s="48"/>
      <c r="M29" s="48"/>
      <c r="N29" s="48"/>
      <c r="O29" s="48"/>
      <c r="P29" s="48"/>
      <c r="Q29" s="48"/>
      <c r="R29" s="48"/>
      <c r="S29" s="48"/>
      <c r="T29" s="48"/>
      <c r="U29" s="48"/>
    </row>
    <row r="30" spans="1:21" ht="15.6" thickBot="1" x14ac:dyDescent="0.4">
      <c r="A30" s="66"/>
      <c r="B30" s="67"/>
      <c r="C30" s="135"/>
      <c r="D30" s="136"/>
      <c r="E30" s="134"/>
      <c r="F30" s="130"/>
      <c r="G30" s="135"/>
      <c r="H30" s="137"/>
      <c r="I30" s="138"/>
      <c r="J30" s="149"/>
      <c r="K30" s="48"/>
      <c r="L30" s="48"/>
      <c r="M30" s="48"/>
      <c r="N30" s="48"/>
      <c r="O30" s="48"/>
      <c r="P30" s="48"/>
      <c r="Q30" s="48"/>
      <c r="R30" s="48"/>
      <c r="S30" s="48"/>
      <c r="T30" s="48"/>
      <c r="U30" s="48"/>
    </row>
    <row r="31" spans="1:21" ht="15.6" thickBot="1" x14ac:dyDescent="0.4">
      <c r="A31" s="66" t="s">
        <v>202</v>
      </c>
      <c r="B31" s="68">
        <v>-697999</v>
      </c>
      <c r="C31" s="166" t="s">
        <v>326</v>
      </c>
      <c r="D31" s="166">
        <v>-17130</v>
      </c>
      <c r="E31" s="167">
        <v>-12534</v>
      </c>
      <c r="F31" s="167">
        <v>44430</v>
      </c>
      <c r="G31" s="166">
        <v>-15934</v>
      </c>
      <c r="H31" s="168">
        <v>-12954</v>
      </c>
      <c r="I31" s="169">
        <v>-712121</v>
      </c>
      <c r="J31" s="149">
        <v>0.02</v>
      </c>
      <c r="K31" s="48"/>
      <c r="L31" s="48"/>
      <c r="M31" s="48"/>
      <c r="N31" s="48"/>
      <c r="O31" s="48"/>
      <c r="P31" s="48"/>
      <c r="Q31" s="48"/>
      <c r="R31" s="48"/>
      <c r="S31" s="48"/>
      <c r="T31" s="48"/>
      <c r="U31" s="48"/>
    </row>
    <row r="32" spans="1:21" ht="15.6" thickBot="1" x14ac:dyDescent="0.4">
      <c r="A32" s="69" t="s">
        <v>17</v>
      </c>
      <c r="B32" s="129">
        <v>175289</v>
      </c>
      <c r="C32" s="163" t="s">
        <v>326</v>
      </c>
      <c r="D32" s="163">
        <v>-17130</v>
      </c>
      <c r="E32" s="164">
        <v>-12534</v>
      </c>
      <c r="F32" s="164">
        <v>44430</v>
      </c>
      <c r="G32" s="163">
        <v>-15934</v>
      </c>
      <c r="H32" s="165">
        <v>82067</v>
      </c>
      <c r="I32" s="170">
        <v>256188</v>
      </c>
      <c r="J32" s="150">
        <v>0.46200000000000002</v>
      </c>
      <c r="K32" s="48"/>
      <c r="L32" s="48"/>
      <c r="M32" s="48"/>
      <c r="N32" s="48"/>
      <c r="O32" s="48"/>
      <c r="P32" s="48"/>
      <c r="Q32" s="48"/>
      <c r="R32" s="48"/>
      <c r="S32" s="48"/>
      <c r="T32" s="48"/>
      <c r="U32" s="48"/>
    </row>
    <row r="33" spans="1:21" ht="15.6" thickBot="1" x14ac:dyDescent="0.4">
      <c r="A33" s="69" t="s">
        <v>198</v>
      </c>
      <c r="B33" s="129">
        <v>108983</v>
      </c>
      <c r="C33" s="163" t="s">
        <v>326</v>
      </c>
      <c r="D33" s="163" t="s">
        <v>326</v>
      </c>
      <c r="E33" s="164" t="s">
        <v>326</v>
      </c>
      <c r="F33" s="164" t="s">
        <v>326</v>
      </c>
      <c r="G33" s="163" t="s">
        <v>326</v>
      </c>
      <c r="H33" s="165">
        <v>49759</v>
      </c>
      <c r="I33" s="170">
        <v>158742</v>
      </c>
      <c r="J33" s="150">
        <v>0.45700000000000002</v>
      </c>
      <c r="K33" s="48"/>
      <c r="L33" s="48"/>
      <c r="M33" s="48"/>
      <c r="N33" s="48"/>
      <c r="O33" s="48"/>
      <c r="P33" s="48"/>
      <c r="Q33" s="48"/>
      <c r="R33" s="48"/>
      <c r="S33" s="48"/>
      <c r="T33" s="48"/>
      <c r="U33" s="48"/>
    </row>
    <row r="34" spans="1:21" ht="15.6" thickBot="1" x14ac:dyDescent="0.4">
      <c r="A34" s="69" t="s">
        <v>199</v>
      </c>
      <c r="B34" s="129">
        <v>-982271</v>
      </c>
      <c r="C34" s="163" t="s">
        <v>326</v>
      </c>
      <c r="D34" s="163" t="s">
        <v>326</v>
      </c>
      <c r="E34" s="164" t="s">
        <v>326</v>
      </c>
      <c r="F34" s="164" t="s">
        <v>326</v>
      </c>
      <c r="G34" s="163" t="s">
        <v>326</v>
      </c>
      <c r="H34" s="165">
        <v>-144780</v>
      </c>
      <c r="I34" s="170">
        <v>-1127051</v>
      </c>
      <c r="J34" s="150">
        <v>0.14699999999999999</v>
      </c>
      <c r="K34" s="48"/>
      <c r="L34" s="48"/>
      <c r="M34" s="48"/>
      <c r="N34" s="48"/>
      <c r="O34" s="48"/>
      <c r="P34" s="48"/>
      <c r="Q34" s="48"/>
      <c r="R34" s="48"/>
      <c r="S34" s="48"/>
      <c r="T34" s="48"/>
      <c r="U34" s="48"/>
    </row>
    <row r="35" spans="1:21" ht="15.6" thickBot="1" x14ac:dyDescent="0.4">
      <c r="A35" s="71"/>
      <c r="B35" s="70"/>
      <c r="C35" s="155"/>
      <c r="D35" s="155"/>
      <c r="E35" s="156"/>
      <c r="F35" s="156"/>
      <c r="G35" s="155"/>
      <c r="H35" s="157"/>
      <c r="I35" s="158"/>
      <c r="J35" s="151"/>
      <c r="K35" s="48"/>
      <c r="L35" s="48"/>
      <c r="M35" s="48"/>
      <c r="N35" s="48"/>
      <c r="O35" s="48"/>
      <c r="P35" s="48"/>
      <c r="Q35" s="48"/>
      <c r="R35" s="48"/>
      <c r="S35" s="48"/>
      <c r="T35" s="48"/>
      <c r="U35" s="48"/>
    </row>
    <row r="36" spans="1:21" ht="15.6" thickBot="1" x14ac:dyDescent="0.4">
      <c r="A36" s="71" t="s">
        <v>203</v>
      </c>
      <c r="B36" s="70">
        <v>2603</v>
      </c>
      <c r="C36" s="155" t="s">
        <v>326</v>
      </c>
      <c r="D36" s="155" t="s">
        <v>326</v>
      </c>
      <c r="E36" s="156" t="s">
        <v>326</v>
      </c>
      <c r="F36" s="156" t="s">
        <v>326</v>
      </c>
      <c r="G36" s="155">
        <v>-11050</v>
      </c>
      <c r="H36" s="157">
        <v>13917</v>
      </c>
      <c r="I36" s="158">
        <v>5470</v>
      </c>
      <c r="J36" s="151" t="s">
        <v>6</v>
      </c>
      <c r="K36" s="48"/>
      <c r="L36" s="48"/>
      <c r="M36" s="48"/>
      <c r="N36" s="48"/>
      <c r="O36" s="48"/>
      <c r="P36" s="48"/>
      <c r="Q36" s="48"/>
      <c r="R36" s="48"/>
      <c r="S36" s="48"/>
      <c r="T36" s="48"/>
      <c r="U36" s="48"/>
    </row>
    <row r="37" spans="1:21" ht="15.6" thickBot="1" x14ac:dyDescent="0.4">
      <c r="A37" s="69" t="s">
        <v>144</v>
      </c>
      <c r="B37" s="59">
        <v>0</v>
      </c>
      <c r="C37" s="163" t="s">
        <v>326</v>
      </c>
      <c r="D37" s="163" t="s">
        <v>326</v>
      </c>
      <c r="E37" s="164" t="s">
        <v>326</v>
      </c>
      <c r="F37" s="164" t="s">
        <v>326</v>
      </c>
      <c r="G37" s="163">
        <v>-11050</v>
      </c>
      <c r="H37" s="165">
        <v>11050</v>
      </c>
      <c r="I37" s="275" t="s">
        <v>326</v>
      </c>
      <c r="J37" s="150">
        <v>0</v>
      </c>
      <c r="K37" s="48"/>
      <c r="L37" s="48"/>
      <c r="M37" s="48"/>
      <c r="N37" s="48"/>
      <c r="O37" s="48"/>
      <c r="P37" s="48"/>
      <c r="Q37" s="48"/>
      <c r="R37" s="48"/>
      <c r="S37" s="48"/>
      <c r="T37" s="48"/>
      <c r="U37" s="48"/>
    </row>
    <row r="38" spans="1:21" ht="15.6" thickBot="1" x14ac:dyDescent="0.4">
      <c r="A38" s="71"/>
      <c r="B38" s="70"/>
      <c r="C38" s="155"/>
      <c r="D38" s="155"/>
      <c r="E38" s="156"/>
      <c r="F38" s="156"/>
      <c r="G38" s="155"/>
      <c r="H38" s="157"/>
      <c r="I38" s="158"/>
      <c r="J38" s="151"/>
      <c r="K38" s="48"/>
      <c r="L38" s="48"/>
      <c r="M38" s="48"/>
      <c r="N38" s="48"/>
      <c r="O38" s="48"/>
      <c r="P38" s="48"/>
      <c r="Q38" s="48"/>
      <c r="R38" s="48"/>
      <c r="S38" s="48"/>
      <c r="T38" s="48"/>
      <c r="U38" s="48"/>
    </row>
    <row r="39" spans="1:21" ht="15.6" thickBot="1" x14ac:dyDescent="0.4">
      <c r="A39" s="66" t="s">
        <v>204</v>
      </c>
      <c r="B39" s="68">
        <v>2212292</v>
      </c>
      <c r="C39" s="166">
        <v>585080</v>
      </c>
      <c r="D39" s="166" t="s">
        <v>326</v>
      </c>
      <c r="E39" s="167">
        <v>-12534</v>
      </c>
      <c r="F39" s="167" t="s">
        <v>326</v>
      </c>
      <c r="G39" s="166">
        <v>-26984</v>
      </c>
      <c r="H39" s="168">
        <v>4990</v>
      </c>
      <c r="I39" s="169">
        <v>2762844</v>
      </c>
      <c r="J39" s="149">
        <v>0.249</v>
      </c>
      <c r="K39" s="48"/>
      <c r="L39" s="48"/>
      <c r="M39" s="48"/>
      <c r="N39" s="48"/>
      <c r="O39" s="48"/>
      <c r="P39" s="48"/>
      <c r="Q39" s="48"/>
      <c r="R39" s="48"/>
      <c r="S39" s="48"/>
      <c r="T39" s="48"/>
      <c r="U39" s="48"/>
    </row>
    <row r="40" spans="1:21" ht="15.6" thickBot="1" x14ac:dyDescent="0.4">
      <c r="A40" s="64" t="s">
        <v>200</v>
      </c>
      <c r="B40" s="72"/>
      <c r="C40" s="153">
        <v>0.26400000000000001</v>
      </c>
      <c r="D40" s="153">
        <v>0</v>
      </c>
      <c r="E40" s="142">
        <v>-6.0000000000000001E-3</v>
      </c>
      <c r="F40" s="142">
        <v>0</v>
      </c>
      <c r="G40" s="153">
        <v>-1.2E-2</v>
      </c>
      <c r="H40" s="154">
        <v>2E-3</v>
      </c>
      <c r="I40" s="152">
        <v>0.249</v>
      </c>
      <c r="J40" s="152"/>
      <c r="K40" s="48"/>
      <c r="L40" s="48"/>
      <c r="M40" s="48"/>
      <c r="N40" s="48"/>
      <c r="O40" s="48"/>
      <c r="P40" s="48"/>
      <c r="Q40" s="48"/>
      <c r="R40" s="48"/>
      <c r="S40" s="48"/>
      <c r="T40" s="48"/>
      <c r="U40" s="48"/>
    </row>
    <row r="41" spans="1:21" ht="15.6" thickBot="1" x14ac:dyDescent="0.4">
      <c r="A41" s="71"/>
      <c r="B41" s="72"/>
      <c r="C41" s="139"/>
      <c r="D41" s="139"/>
      <c r="E41" s="131"/>
      <c r="F41" s="131"/>
      <c r="G41" s="139"/>
      <c r="H41" s="140"/>
      <c r="I41" s="141"/>
      <c r="J41" s="148"/>
      <c r="K41" s="48"/>
      <c r="L41" s="48"/>
      <c r="M41" s="48"/>
      <c r="N41" s="48"/>
      <c r="O41" s="48"/>
      <c r="P41" s="48"/>
      <c r="Q41" s="48"/>
      <c r="R41" s="48"/>
      <c r="S41" s="48"/>
      <c r="T41" s="48"/>
      <c r="U41" s="48"/>
    </row>
    <row r="42" spans="1:21" ht="15.6" thickBot="1" x14ac:dyDescent="0.4">
      <c r="A42" s="71" t="s">
        <v>327</v>
      </c>
      <c r="B42" s="70">
        <v>45977247</v>
      </c>
      <c r="C42" s="155" t="s">
        <v>326</v>
      </c>
      <c r="D42" s="155" t="s">
        <v>326</v>
      </c>
      <c r="E42" s="156">
        <v>-473162</v>
      </c>
      <c r="F42" s="156" t="s">
        <v>326</v>
      </c>
      <c r="G42" s="155" t="s">
        <v>326</v>
      </c>
      <c r="H42" s="157">
        <v>717859</v>
      </c>
      <c r="I42" s="158">
        <v>46221944</v>
      </c>
      <c r="J42" s="151">
        <v>5.0000000000000001E-3</v>
      </c>
      <c r="K42" s="48"/>
      <c r="L42" s="48"/>
      <c r="M42" s="48"/>
      <c r="N42" s="48"/>
      <c r="O42" s="48"/>
      <c r="P42" s="48"/>
      <c r="Q42" s="48"/>
      <c r="R42" s="48"/>
      <c r="S42" s="48"/>
      <c r="T42" s="48"/>
      <c r="U42" s="48"/>
    </row>
    <row r="43" spans="1:21" ht="15.6" thickBot="1" x14ac:dyDescent="0.4">
      <c r="A43" s="66" t="s">
        <v>239</v>
      </c>
      <c r="B43" s="73">
        <v>48.12</v>
      </c>
      <c r="C43" s="159">
        <v>12.72</v>
      </c>
      <c r="D43" s="159">
        <v>0</v>
      </c>
      <c r="E43" s="160">
        <v>0.22</v>
      </c>
      <c r="F43" s="160">
        <v>0</v>
      </c>
      <c r="G43" s="159">
        <v>-0.59</v>
      </c>
      <c r="H43" s="161">
        <v>-0.7</v>
      </c>
      <c r="I43" s="162">
        <v>59.77</v>
      </c>
      <c r="J43" s="149">
        <v>0.24199999999999999</v>
      </c>
      <c r="K43" s="48"/>
      <c r="L43" s="48"/>
      <c r="M43" s="48"/>
      <c r="N43" s="48"/>
      <c r="O43" s="48"/>
      <c r="P43" s="48"/>
      <c r="Q43" s="48"/>
      <c r="R43" s="48"/>
      <c r="S43" s="49"/>
      <c r="T43" s="48"/>
      <c r="U43" s="48"/>
    </row>
    <row r="44" spans="1:21" ht="15.6" thickBot="1" x14ac:dyDescent="0.4">
      <c r="A44" s="64" t="s">
        <v>240</v>
      </c>
      <c r="B44" s="67"/>
      <c r="C44" s="153">
        <v>0.26400000000000001</v>
      </c>
      <c r="D44" s="153">
        <v>0</v>
      </c>
      <c r="E44" s="142">
        <v>5.0000000000000001E-3</v>
      </c>
      <c r="F44" s="142">
        <v>0</v>
      </c>
      <c r="G44" s="153">
        <v>-1.2E-2</v>
      </c>
      <c r="H44" s="154">
        <v>-1.4E-2</v>
      </c>
      <c r="I44" s="152">
        <v>0.24199999999999999</v>
      </c>
      <c r="J44" s="149"/>
      <c r="K44" s="48"/>
      <c r="L44" s="48"/>
      <c r="M44" s="48"/>
      <c r="N44" s="48"/>
      <c r="O44" s="48"/>
      <c r="P44" s="48"/>
      <c r="Q44" s="48"/>
      <c r="R44" s="48"/>
      <c r="S44" s="48"/>
      <c r="T44" s="48"/>
      <c r="U44" s="48"/>
    </row>
    <row r="45" spans="1:21" x14ac:dyDescent="0.35">
      <c r="A45"/>
      <c r="B45"/>
      <c r="C45"/>
      <c r="D45"/>
      <c r="E45"/>
      <c r="F45"/>
      <c r="G45"/>
      <c r="H45"/>
      <c r="I45"/>
      <c r="J45" s="14"/>
      <c r="K45" s="48"/>
    </row>
    <row r="46" spans="1:21" x14ac:dyDescent="0.35">
      <c r="A46"/>
      <c r="B46"/>
      <c r="C46"/>
      <c r="D46"/>
      <c r="E46"/>
      <c r="F46"/>
      <c r="G46"/>
      <c r="H46"/>
      <c r="I46"/>
      <c r="J46" s="14"/>
      <c r="K46" s="48"/>
    </row>
    <row r="47" spans="1:21" x14ac:dyDescent="0.35">
      <c r="A47" s="444" t="s">
        <v>242</v>
      </c>
      <c r="B47" s="444"/>
      <c r="C47" s="444"/>
      <c r="D47" s="444"/>
      <c r="E47" s="444"/>
      <c r="F47" s="444"/>
      <c r="K47" s="48"/>
    </row>
    <row r="48" spans="1:21" x14ac:dyDescent="0.35">
      <c r="A48" s="444"/>
      <c r="B48" s="444"/>
      <c r="C48" s="444"/>
      <c r="D48" s="444"/>
      <c r="E48" s="444"/>
      <c r="F48" s="444"/>
    </row>
    <row r="49" spans="1:6" x14ac:dyDescent="0.35">
      <c r="A49" s="444"/>
      <c r="B49" s="444"/>
      <c r="C49" s="444"/>
      <c r="D49" s="444"/>
      <c r="E49" s="444"/>
      <c r="F49" s="444"/>
    </row>
    <row r="50" spans="1:6" x14ac:dyDescent="0.35">
      <c r="A50" s="270" t="s">
        <v>328</v>
      </c>
    </row>
  </sheetData>
  <mergeCells count="9">
    <mergeCell ref="I6:I7"/>
    <mergeCell ref="J6:J7"/>
    <mergeCell ref="A47:F49"/>
    <mergeCell ref="A6:A7"/>
    <mergeCell ref="B6:B7"/>
    <mergeCell ref="C6:C7"/>
    <mergeCell ref="F6:F7"/>
    <mergeCell ref="G6:G7"/>
    <mergeCell ref="H6:H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8476-1563-4B96-B020-9A89BDC7D53F}">
  <sheetPr>
    <tabColor rgb="FF7B2038"/>
  </sheetPr>
  <dimension ref="A1:Y69"/>
  <sheetViews>
    <sheetView showGridLines="0" tabSelected="1" zoomScale="80" zoomScaleNormal="80" workbookViewId="0">
      <pane ySplit="3" topLeftCell="A4" activePane="bottomLeft" state="frozen"/>
      <selection activeCell="K30" sqref="K30"/>
      <selection pane="bottomLeft" activeCell="A5" sqref="A5"/>
    </sheetView>
  </sheetViews>
  <sheetFormatPr defaultColWidth="8.88671875" defaultRowHeight="13.2" x14ac:dyDescent="0.3"/>
  <cols>
    <col min="1" max="1" width="47.77734375" style="190" customWidth="1"/>
    <col min="2" max="3" width="12.33203125" style="190" bestFit="1" customWidth="1"/>
    <col min="4" max="4" width="9" style="190" bestFit="1" customWidth="1"/>
    <col min="5" max="5" width="11.5546875" style="190" bestFit="1" customWidth="1"/>
    <col min="6" max="6" width="10.21875" style="190" bestFit="1" customWidth="1"/>
    <col min="7" max="8" width="11.21875" style="190" bestFit="1" customWidth="1"/>
    <col min="9" max="9" width="11.88671875" style="190" bestFit="1" customWidth="1"/>
    <col min="10" max="10" width="10.21875" style="190" bestFit="1" customWidth="1"/>
    <col min="11" max="11" width="8.88671875" style="190"/>
    <col min="12" max="12" width="9.44140625" style="190" bestFit="1" customWidth="1"/>
    <col min="13" max="16384" width="8.88671875" style="190"/>
  </cols>
  <sheetData>
    <row r="1" spans="1:21" ht="15" x14ac:dyDescent="0.3">
      <c r="A1" s="3" t="s">
        <v>2</v>
      </c>
      <c r="B1" s="237"/>
      <c r="C1" s="237"/>
      <c r="D1" s="238"/>
      <c r="H1" s="237"/>
      <c r="I1" s="238"/>
      <c r="J1" s="251"/>
      <c r="K1" s="251"/>
    </row>
    <row r="2" spans="1:21" ht="15" x14ac:dyDescent="0.3">
      <c r="A2" s="3" t="s">
        <v>501</v>
      </c>
      <c r="B2" s="237"/>
      <c r="C2" s="237"/>
      <c r="D2" s="238"/>
      <c r="H2" s="237"/>
      <c r="I2" s="238"/>
      <c r="J2" s="251"/>
      <c r="K2" s="251"/>
    </row>
    <row r="3" spans="1:21" ht="15" x14ac:dyDescent="0.35">
      <c r="A3" s="4" t="s">
        <v>0</v>
      </c>
      <c r="B3" s="240"/>
      <c r="C3" s="240"/>
      <c r="D3" s="241"/>
      <c r="H3" s="240"/>
      <c r="I3" s="241"/>
      <c r="J3" s="252"/>
      <c r="K3" s="251"/>
    </row>
    <row r="4" spans="1:21" x14ac:dyDescent="0.3">
      <c r="A4" s="253"/>
      <c r="B4" s="244"/>
      <c r="C4" s="244"/>
      <c r="D4" s="245"/>
      <c r="H4" s="254"/>
      <c r="I4" s="255"/>
      <c r="J4" s="256"/>
      <c r="K4" s="256"/>
      <c r="L4" s="256"/>
      <c r="M4" s="256"/>
      <c r="N4" s="256"/>
      <c r="O4" s="256"/>
      <c r="P4" s="256"/>
    </row>
    <row r="5" spans="1:21" ht="13.8" thickBot="1" x14ac:dyDescent="0.35">
      <c r="A5" s="395" t="s">
        <v>53</v>
      </c>
      <c r="B5" s="396"/>
      <c r="C5" s="396"/>
      <c r="D5" s="396"/>
      <c r="E5" s="396"/>
      <c r="F5" s="396"/>
      <c r="G5" s="396"/>
    </row>
    <row r="6" spans="1:21" ht="13.8" thickBot="1" x14ac:dyDescent="0.35">
      <c r="A6" s="202" t="s">
        <v>0</v>
      </c>
      <c r="B6" s="203" t="s">
        <v>335</v>
      </c>
      <c r="C6" s="203" t="s">
        <v>336</v>
      </c>
      <c r="D6" s="213" t="s">
        <v>5</v>
      </c>
      <c r="E6" s="203" t="s">
        <v>337</v>
      </c>
      <c r="F6" s="203" t="s">
        <v>338</v>
      </c>
      <c r="G6" s="213" t="s">
        <v>5</v>
      </c>
    </row>
    <row r="7" spans="1:21" ht="13.8" thickBot="1" x14ac:dyDescent="0.35">
      <c r="A7" s="205" t="s">
        <v>502</v>
      </c>
      <c r="B7" s="215">
        <v>1783</v>
      </c>
      <c r="C7" s="215">
        <v>3254</v>
      </c>
      <c r="D7" s="216">
        <v>-0.45200000000000001</v>
      </c>
      <c r="E7" s="215">
        <v>9170</v>
      </c>
      <c r="F7" s="215">
        <v>8924</v>
      </c>
      <c r="G7" s="216">
        <v>2.8000000000000001E-2</v>
      </c>
      <c r="H7" s="237"/>
      <c r="I7" s="408"/>
      <c r="J7" s="408"/>
      <c r="K7" s="410"/>
      <c r="L7" s="409"/>
      <c r="M7" s="409"/>
      <c r="N7" s="410"/>
      <c r="O7" s="409"/>
      <c r="P7" s="409"/>
      <c r="Q7" s="409"/>
      <c r="R7" s="410"/>
      <c r="S7" s="409"/>
      <c r="T7" s="409"/>
      <c r="U7" s="410"/>
    </row>
    <row r="8" spans="1:21" ht="13.8" thickBot="1" x14ac:dyDescent="0.35">
      <c r="A8" s="206" t="s">
        <v>503</v>
      </c>
      <c r="B8" s="214">
        <v>1724</v>
      </c>
      <c r="C8" s="214">
        <v>2510</v>
      </c>
      <c r="D8" s="213">
        <v>-0.313</v>
      </c>
      <c r="E8" s="214">
        <v>7543</v>
      </c>
      <c r="F8" s="214">
        <v>6691</v>
      </c>
      <c r="G8" s="213">
        <v>0.127</v>
      </c>
      <c r="H8" s="237"/>
      <c r="I8" s="411"/>
      <c r="J8" s="411"/>
      <c r="K8" s="410"/>
      <c r="L8" s="409"/>
      <c r="M8" s="409"/>
      <c r="N8" s="410"/>
      <c r="O8" s="409"/>
      <c r="P8" s="409"/>
      <c r="Q8" s="409"/>
      <c r="R8" s="410"/>
      <c r="S8" s="409"/>
      <c r="T8" s="409"/>
      <c r="U8" s="410"/>
    </row>
    <row r="9" spans="1:21" ht="13.8" thickBot="1" x14ac:dyDescent="0.35">
      <c r="A9" s="205" t="s">
        <v>504</v>
      </c>
      <c r="B9" s="215">
        <v>526</v>
      </c>
      <c r="C9" s="215">
        <v>1185</v>
      </c>
      <c r="D9" s="216">
        <v>-0.55600000000000005</v>
      </c>
      <c r="E9" s="215">
        <v>1325</v>
      </c>
      <c r="F9" s="215">
        <v>4479</v>
      </c>
      <c r="G9" s="216">
        <v>-0.70399999999999996</v>
      </c>
      <c r="H9" s="237"/>
      <c r="I9" s="408"/>
      <c r="J9" s="408"/>
      <c r="K9" s="410"/>
      <c r="L9" s="409"/>
      <c r="M9" s="409"/>
      <c r="N9" s="410"/>
      <c r="O9" s="409"/>
      <c r="P9" s="409"/>
      <c r="Q9" s="409"/>
      <c r="R9" s="410"/>
      <c r="S9" s="409"/>
      <c r="T9" s="409"/>
      <c r="U9" s="410"/>
    </row>
    <row r="10" spans="1:21" ht="13.8" thickBot="1" x14ac:dyDescent="0.35">
      <c r="A10" s="206" t="s">
        <v>505</v>
      </c>
      <c r="B10" s="214">
        <v>63</v>
      </c>
      <c r="C10" s="214">
        <v>-217</v>
      </c>
      <c r="D10" s="213" t="s">
        <v>6</v>
      </c>
      <c r="E10" s="214">
        <v>185</v>
      </c>
      <c r="F10" s="214">
        <v>-1311</v>
      </c>
      <c r="G10" s="213" t="s">
        <v>6</v>
      </c>
      <c r="H10" s="237"/>
      <c r="I10" s="411"/>
      <c r="J10" s="411"/>
      <c r="K10" s="410"/>
      <c r="L10" s="409"/>
      <c r="M10" s="409"/>
      <c r="N10" s="410"/>
      <c r="O10" s="409"/>
      <c r="P10" s="409"/>
      <c r="Q10" s="409"/>
      <c r="R10" s="410"/>
      <c r="S10" s="409"/>
      <c r="T10" s="409"/>
      <c r="U10" s="410"/>
    </row>
    <row r="11" spans="1:21" ht="13.8" thickBot="1" x14ac:dyDescent="0.35">
      <c r="A11" s="205" t="s">
        <v>57</v>
      </c>
      <c r="B11" s="215">
        <v>26</v>
      </c>
      <c r="C11" s="215">
        <v>0</v>
      </c>
      <c r="D11" s="216" t="s">
        <v>6</v>
      </c>
      <c r="E11" s="215">
        <v>26</v>
      </c>
      <c r="F11" s="215">
        <v>61</v>
      </c>
      <c r="G11" s="216">
        <v>-0.57399999999999995</v>
      </c>
      <c r="H11" s="237"/>
      <c r="I11" s="408"/>
      <c r="J11" s="408"/>
      <c r="K11" s="410"/>
      <c r="L11" s="409"/>
      <c r="M11" s="409"/>
      <c r="N11" s="410"/>
      <c r="O11" s="409"/>
      <c r="P11" s="409"/>
      <c r="Q11" s="409"/>
      <c r="R11" s="410"/>
      <c r="S11" s="409"/>
      <c r="T11" s="409"/>
      <c r="U11" s="410"/>
    </row>
    <row r="12" spans="1:21" ht="13.8" thickBot="1" x14ac:dyDescent="0.35">
      <c r="A12" s="206" t="s">
        <v>475</v>
      </c>
      <c r="B12" s="214">
        <v>1813</v>
      </c>
      <c r="C12" s="214">
        <v>2292</v>
      </c>
      <c r="D12" s="213">
        <v>-0.20899999999999999</v>
      </c>
      <c r="E12" s="214">
        <v>7753</v>
      </c>
      <c r="F12" s="214">
        <v>5440</v>
      </c>
      <c r="G12" s="213">
        <v>0.42499999999999999</v>
      </c>
      <c r="H12" s="237"/>
      <c r="I12" s="411"/>
      <c r="J12" s="411"/>
      <c r="K12" s="410"/>
      <c r="L12" s="409"/>
      <c r="M12" s="409"/>
      <c r="N12" s="410"/>
      <c r="O12" s="409"/>
      <c r="P12" s="409"/>
      <c r="Q12" s="409"/>
      <c r="R12" s="410"/>
      <c r="S12" s="409"/>
      <c r="T12" s="409"/>
      <c r="U12" s="410"/>
    </row>
    <row r="13" spans="1:21" ht="13.8" thickBot="1" x14ac:dyDescent="0.35">
      <c r="A13" s="205" t="s">
        <v>506</v>
      </c>
      <c r="B13" s="215">
        <v>10263</v>
      </c>
      <c r="C13" s="215">
        <v>-94</v>
      </c>
      <c r="D13" s="216" t="s">
        <v>6</v>
      </c>
      <c r="E13" s="215">
        <v>10243</v>
      </c>
      <c r="F13" s="215">
        <v>-117672</v>
      </c>
      <c r="G13" s="216" t="s">
        <v>6</v>
      </c>
      <c r="H13" s="237"/>
      <c r="I13" s="408"/>
      <c r="J13" s="408"/>
      <c r="K13" s="410"/>
      <c r="L13" s="409"/>
      <c r="M13" s="409"/>
      <c r="N13" s="410"/>
      <c r="O13" s="409"/>
      <c r="P13" s="409"/>
      <c r="Q13" s="409"/>
      <c r="R13" s="410"/>
      <c r="S13" s="409"/>
      <c r="T13" s="409"/>
      <c r="U13" s="410"/>
    </row>
    <row r="14" spans="1:21" ht="13.8" thickBot="1" x14ac:dyDescent="0.35">
      <c r="A14" s="206" t="s">
        <v>24</v>
      </c>
      <c r="B14" s="214">
        <v>-1532</v>
      </c>
      <c r="C14" s="214">
        <v>-748</v>
      </c>
      <c r="D14" s="213" t="s">
        <v>6</v>
      </c>
      <c r="E14" s="214">
        <v>-3349</v>
      </c>
      <c r="F14" s="214">
        <v>-3914</v>
      </c>
      <c r="G14" s="213">
        <v>-0.14399999999999999</v>
      </c>
      <c r="H14" s="237"/>
      <c r="I14" s="411"/>
      <c r="J14" s="411"/>
      <c r="K14" s="410"/>
      <c r="L14" s="409"/>
      <c r="M14" s="409"/>
      <c r="N14" s="410"/>
      <c r="O14" s="409"/>
      <c r="P14" s="409"/>
      <c r="Q14" s="409"/>
      <c r="R14" s="410"/>
      <c r="S14" s="409"/>
      <c r="T14" s="409"/>
      <c r="U14" s="410"/>
    </row>
    <row r="15" spans="1:21" ht="13.8" thickBot="1" x14ac:dyDescent="0.35">
      <c r="A15" s="206" t="s">
        <v>4</v>
      </c>
      <c r="B15" s="214">
        <v>10544</v>
      </c>
      <c r="C15" s="214">
        <v>1450</v>
      </c>
      <c r="D15" s="213" t="s">
        <v>6</v>
      </c>
      <c r="E15" s="214">
        <v>14647</v>
      </c>
      <c r="F15" s="214">
        <v>-116146</v>
      </c>
      <c r="G15" s="213" t="s">
        <v>6</v>
      </c>
      <c r="H15" s="237"/>
      <c r="I15" s="411"/>
      <c r="J15" s="411"/>
      <c r="K15" s="410"/>
      <c r="L15" s="409"/>
      <c r="M15" s="409"/>
      <c r="N15" s="410"/>
      <c r="O15" s="409"/>
      <c r="P15" s="409"/>
      <c r="Q15" s="409"/>
      <c r="R15" s="410"/>
      <c r="S15" s="409"/>
      <c r="T15" s="409"/>
      <c r="U15" s="410"/>
    </row>
    <row r="16" spans="1:21" ht="13.8" thickBot="1" x14ac:dyDescent="0.35">
      <c r="A16" s="205" t="s">
        <v>476</v>
      </c>
      <c r="B16" s="215">
        <v>-50</v>
      </c>
      <c r="C16" s="215">
        <v>-92</v>
      </c>
      <c r="D16" s="216">
        <v>-0.45900000000000002</v>
      </c>
      <c r="E16" s="215">
        <v>-102</v>
      </c>
      <c r="F16" s="215">
        <v>-850</v>
      </c>
      <c r="G16" s="216">
        <v>-0.88</v>
      </c>
      <c r="H16" s="237"/>
      <c r="I16" s="408"/>
      <c r="J16" s="408"/>
      <c r="K16" s="410"/>
      <c r="L16" s="409"/>
      <c r="M16" s="409"/>
      <c r="N16" s="410"/>
      <c r="O16" s="409"/>
      <c r="P16" s="409"/>
      <c r="Q16" s="409"/>
      <c r="R16" s="410"/>
      <c r="S16" s="409"/>
      <c r="T16" s="409"/>
      <c r="U16" s="410"/>
    </row>
    <row r="17" spans="1:25" ht="13.8" thickBot="1" x14ac:dyDescent="0.35">
      <c r="A17" s="205" t="s">
        <v>477</v>
      </c>
      <c r="B17" s="215">
        <v>1654</v>
      </c>
      <c r="C17" s="215">
        <v>-3274</v>
      </c>
      <c r="D17" s="216" t="s">
        <v>6</v>
      </c>
      <c r="E17" s="215">
        <v>4956</v>
      </c>
      <c r="F17" s="215">
        <v>-1971</v>
      </c>
      <c r="G17" s="216" t="s">
        <v>6</v>
      </c>
      <c r="H17" s="237"/>
      <c r="I17" s="408"/>
      <c r="J17" s="408"/>
      <c r="K17" s="410"/>
      <c r="L17" s="409"/>
      <c r="M17" s="409"/>
      <c r="N17" s="410"/>
      <c r="O17" s="409"/>
      <c r="P17" s="409"/>
      <c r="Q17" s="409"/>
      <c r="R17" s="410"/>
      <c r="S17" s="409"/>
      <c r="T17" s="409"/>
      <c r="U17" s="410"/>
    </row>
    <row r="18" spans="1:25" ht="13.8" thickBot="1" x14ac:dyDescent="0.35">
      <c r="A18" s="205" t="s">
        <v>478</v>
      </c>
      <c r="B18" s="215">
        <v>-6058</v>
      </c>
      <c r="C18" s="215">
        <v>-5996</v>
      </c>
      <c r="D18" s="216">
        <v>0.01</v>
      </c>
      <c r="E18" s="215">
        <v>-20727</v>
      </c>
      <c r="F18" s="215">
        <v>-11571</v>
      </c>
      <c r="G18" s="216">
        <v>0.79100000000000004</v>
      </c>
      <c r="H18" s="237"/>
      <c r="I18" s="408"/>
      <c r="J18" s="408"/>
      <c r="K18" s="410"/>
      <c r="L18" s="409"/>
      <c r="M18" s="409"/>
      <c r="N18" s="410"/>
      <c r="O18" s="409"/>
      <c r="P18" s="409"/>
      <c r="Q18" s="409"/>
      <c r="R18" s="410"/>
      <c r="S18" s="409"/>
      <c r="T18" s="409"/>
      <c r="U18" s="410"/>
    </row>
    <row r="19" spans="1:25" ht="13.8" thickBot="1" x14ac:dyDescent="0.35">
      <c r="A19" s="205" t="s">
        <v>479</v>
      </c>
      <c r="B19" s="215">
        <v>-54</v>
      </c>
      <c r="C19" s="215">
        <v>-31</v>
      </c>
      <c r="D19" s="216">
        <v>0.746</v>
      </c>
      <c r="E19" s="215">
        <v>-54</v>
      </c>
      <c r="F19" s="215">
        <v>-1243</v>
      </c>
      <c r="G19" s="216">
        <v>-0.95699999999999996</v>
      </c>
      <c r="H19" s="237"/>
      <c r="I19" s="408"/>
      <c r="J19" s="408"/>
      <c r="K19" s="410"/>
      <c r="L19" s="409"/>
      <c r="M19" s="409"/>
      <c r="N19" s="410"/>
      <c r="O19" s="409"/>
      <c r="P19" s="409"/>
      <c r="Q19" s="409"/>
      <c r="R19" s="410"/>
      <c r="S19" s="409"/>
      <c r="T19" s="409"/>
      <c r="U19" s="410"/>
    </row>
    <row r="20" spans="1:25" ht="13.8" thickBot="1" x14ac:dyDescent="0.35">
      <c r="A20" s="206" t="s">
        <v>303</v>
      </c>
      <c r="B20" s="214">
        <v>6036</v>
      </c>
      <c r="C20" s="214">
        <v>-7943</v>
      </c>
      <c r="D20" s="213" t="s">
        <v>6</v>
      </c>
      <c r="E20" s="214">
        <v>-1280</v>
      </c>
      <c r="F20" s="214">
        <v>-131781</v>
      </c>
      <c r="G20" s="213">
        <v>-0.99</v>
      </c>
      <c r="H20" s="237"/>
      <c r="I20" s="411"/>
      <c r="J20" s="411"/>
      <c r="K20" s="410"/>
      <c r="L20" s="409"/>
      <c r="M20" s="409"/>
      <c r="N20" s="410"/>
      <c r="O20" s="409"/>
      <c r="P20" s="409"/>
      <c r="Q20" s="409"/>
      <c r="R20" s="410"/>
      <c r="S20" s="409"/>
      <c r="T20" s="409"/>
      <c r="U20" s="410"/>
    </row>
    <row r="21" spans="1:25" ht="13.8" thickBot="1" x14ac:dyDescent="0.35">
      <c r="A21" s="206" t="s">
        <v>304</v>
      </c>
      <c r="B21" s="214">
        <v>6036</v>
      </c>
      <c r="C21" s="214">
        <v>-7943</v>
      </c>
      <c r="D21" s="213" t="s">
        <v>6</v>
      </c>
      <c r="E21" s="214">
        <v>-1280</v>
      </c>
      <c r="F21" s="214">
        <v>-131781</v>
      </c>
      <c r="G21" s="213">
        <v>-0.99</v>
      </c>
      <c r="H21" s="237"/>
      <c r="I21" s="411"/>
      <c r="J21" s="411"/>
      <c r="K21" s="410"/>
      <c r="L21" s="409"/>
      <c r="M21" s="409"/>
      <c r="N21" s="410"/>
      <c r="O21" s="409"/>
      <c r="P21" s="409"/>
      <c r="Q21" s="409"/>
      <c r="R21" s="410"/>
      <c r="S21" s="409"/>
      <c r="T21" s="409"/>
      <c r="U21" s="410"/>
    </row>
    <row r="24" spans="1:25" ht="13.8" thickBot="1" x14ac:dyDescent="0.35">
      <c r="A24" s="395" t="s">
        <v>69</v>
      </c>
      <c r="B24" s="396"/>
      <c r="C24" s="396"/>
      <c r="D24" s="396"/>
      <c r="E24" s="396"/>
      <c r="F24" s="396"/>
      <c r="G24" s="396"/>
    </row>
    <row r="25" spans="1:25" ht="13.8" thickBot="1" x14ac:dyDescent="0.35">
      <c r="A25" s="202" t="s">
        <v>0</v>
      </c>
      <c r="B25" s="203" t="s">
        <v>335</v>
      </c>
      <c r="C25" s="203" t="s">
        <v>336</v>
      </c>
      <c r="D25" s="213" t="s">
        <v>5</v>
      </c>
      <c r="E25" s="203" t="s">
        <v>337</v>
      </c>
      <c r="F25" s="203" t="s">
        <v>338</v>
      </c>
      <c r="G25" s="213" t="s">
        <v>5</v>
      </c>
      <c r="K25" s="196"/>
    </row>
    <row r="26" spans="1:25" ht="13.8" thickBot="1" x14ac:dyDescent="0.35">
      <c r="A26" s="205" t="s">
        <v>508</v>
      </c>
      <c r="B26" s="215">
        <v>2358</v>
      </c>
      <c r="C26" s="215">
        <v>3406</v>
      </c>
      <c r="D26" s="216">
        <v>-0.308</v>
      </c>
      <c r="E26" s="215">
        <v>9554</v>
      </c>
      <c r="F26" s="215">
        <v>6429</v>
      </c>
      <c r="G26" s="216">
        <v>0.48599999999999999</v>
      </c>
      <c r="H26" s="237"/>
      <c r="I26" s="398"/>
      <c r="J26" s="398"/>
      <c r="K26" s="400"/>
      <c r="L26" s="401"/>
      <c r="M26" s="401"/>
      <c r="N26" s="400"/>
      <c r="O26" s="401"/>
      <c r="P26" s="401"/>
      <c r="Q26" s="401"/>
      <c r="R26" s="400"/>
      <c r="S26" s="401"/>
      <c r="T26" s="401"/>
      <c r="U26" s="400"/>
      <c r="W26" s="398"/>
      <c r="X26" s="398"/>
      <c r="Y26" s="400"/>
    </row>
    <row r="27" spans="1:25" ht="13.8" thickBot="1" x14ac:dyDescent="0.35">
      <c r="A27" s="205" t="s">
        <v>509</v>
      </c>
      <c r="B27" s="215">
        <v>195</v>
      </c>
      <c r="C27" s="215">
        <v>187</v>
      </c>
      <c r="D27" s="216">
        <v>0.04</v>
      </c>
      <c r="E27" s="215">
        <v>208</v>
      </c>
      <c r="F27" s="215">
        <v>-956</v>
      </c>
      <c r="G27" s="216" t="s">
        <v>6</v>
      </c>
      <c r="H27" s="237"/>
      <c r="I27" s="398"/>
      <c r="J27" s="398"/>
      <c r="K27" s="400"/>
      <c r="L27" s="401"/>
      <c r="M27" s="401"/>
      <c r="N27" s="400"/>
      <c r="O27" s="401"/>
      <c r="P27" s="401"/>
      <c r="Q27" s="401"/>
      <c r="R27" s="400"/>
      <c r="S27" s="401"/>
      <c r="T27" s="401"/>
      <c r="U27" s="400"/>
      <c r="W27" s="398"/>
      <c r="X27" s="398"/>
      <c r="Y27" s="400"/>
    </row>
    <row r="28" spans="1:25" ht="13.8" thickBot="1" x14ac:dyDescent="0.35">
      <c r="A28" s="205" t="s">
        <v>510</v>
      </c>
      <c r="B28" s="215">
        <v>-1017</v>
      </c>
      <c r="C28" s="215">
        <v>-872</v>
      </c>
      <c r="D28" s="216">
        <v>0.16700000000000001</v>
      </c>
      <c r="E28" s="215">
        <v>-2670</v>
      </c>
      <c r="F28" s="215">
        <v>-3695</v>
      </c>
      <c r="G28" s="216">
        <v>-0.27800000000000002</v>
      </c>
      <c r="H28" s="237"/>
      <c r="I28" s="398"/>
      <c r="J28" s="398"/>
      <c r="K28" s="400"/>
      <c r="L28" s="401"/>
      <c r="M28" s="401"/>
      <c r="N28" s="400"/>
      <c r="O28" s="401"/>
      <c r="P28" s="401"/>
      <c r="Q28" s="401"/>
      <c r="R28" s="400"/>
      <c r="S28" s="401"/>
      <c r="T28" s="401"/>
      <c r="U28" s="400"/>
      <c r="W28" s="398"/>
      <c r="X28" s="398"/>
      <c r="Y28" s="400"/>
    </row>
    <row r="29" spans="1:25" ht="13.8" thickBot="1" x14ac:dyDescent="0.35">
      <c r="A29" s="205" t="s">
        <v>73</v>
      </c>
      <c r="B29" s="215">
        <v>-1814</v>
      </c>
      <c r="C29" s="215">
        <v>-398</v>
      </c>
      <c r="D29" s="216" t="s">
        <v>6</v>
      </c>
      <c r="E29" s="215">
        <v>-4923</v>
      </c>
      <c r="F29" s="215">
        <v>-983</v>
      </c>
      <c r="G29" s="216" t="s">
        <v>6</v>
      </c>
      <c r="H29" s="237"/>
      <c r="I29" s="398"/>
      <c r="J29" s="398"/>
      <c r="K29" s="400"/>
      <c r="L29" s="401"/>
      <c r="M29" s="401"/>
      <c r="N29" s="400"/>
      <c r="O29" s="401"/>
      <c r="P29" s="401"/>
      <c r="Q29" s="401"/>
      <c r="R29" s="400"/>
      <c r="S29" s="401"/>
      <c r="T29" s="401"/>
      <c r="U29" s="400"/>
      <c r="W29" s="398"/>
      <c r="X29" s="398"/>
      <c r="Y29" s="400"/>
    </row>
    <row r="30" spans="1:25" ht="13.8" thickBot="1" x14ac:dyDescent="0.35">
      <c r="A30" s="206" t="s">
        <v>101</v>
      </c>
      <c r="B30" s="214">
        <v>-278</v>
      </c>
      <c r="C30" s="214">
        <v>2323</v>
      </c>
      <c r="D30" s="213" t="s">
        <v>6</v>
      </c>
      <c r="E30" s="214">
        <v>2169</v>
      </c>
      <c r="F30" s="214">
        <v>795</v>
      </c>
      <c r="G30" s="213">
        <v>1.7330000000000001</v>
      </c>
      <c r="H30" s="237"/>
      <c r="I30" s="382"/>
      <c r="J30" s="382"/>
      <c r="K30" s="400"/>
      <c r="L30" s="401"/>
      <c r="M30" s="401"/>
      <c r="N30" s="400"/>
      <c r="O30" s="401"/>
      <c r="P30" s="401"/>
      <c r="Q30" s="401"/>
      <c r="R30" s="400"/>
      <c r="S30" s="401"/>
      <c r="T30" s="401"/>
      <c r="U30" s="400"/>
      <c r="W30" s="382"/>
      <c r="X30" s="382"/>
      <c r="Y30" s="400"/>
    </row>
    <row r="31" spans="1:25" ht="13.8" thickBot="1" x14ac:dyDescent="0.35">
      <c r="A31" s="205" t="s">
        <v>485</v>
      </c>
      <c r="B31" s="215">
        <v>113126</v>
      </c>
      <c r="C31" s="215">
        <v>2594</v>
      </c>
      <c r="D31" s="216" t="s">
        <v>6</v>
      </c>
      <c r="E31" s="215">
        <v>119973</v>
      </c>
      <c r="F31" s="215">
        <v>8570</v>
      </c>
      <c r="G31" s="216" t="s">
        <v>6</v>
      </c>
      <c r="H31" s="237"/>
      <c r="I31" s="398"/>
      <c r="J31" s="398"/>
      <c r="K31" s="400"/>
      <c r="L31" s="401"/>
      <c r="M31" s="401"/>
      <c r="N31" s="400"/>
      <c r="O31" s="401"/>
      <c r="P31" s="401"/>
      <c r="Q31" s="401"/>
      <c r="R31" s="400"/>
      <c r="S31" s="401"/>
      <c r="T31" s="401"/>
      <c r="U31" s="400"/>
      <c r="W31" s="398"/>
      <c r="X31" s="398"/>
      <c r="Y31" s="400"/>
    </row>
    <row r="32" spans="1:25" ht="13.8" thickBot="1" x14ac:dyDescent="0.35">
      <c r="A32" s="205" t="s">
        <v>511</v>
      </c>
      <c r="B32" s="215">
        <v>-428</v>
      </c>
      <c r="C32" s="215">
        <v>-77</v>
      </c>
      <c r="D32" s="216" t="s">
        <v>6</v>
      </c>
      <c r="E32" s="215">
        <v>-1853</v>
      </c>
      <c r="F32" s="215">
        <v>-24901</v>
      </c>
      <c r="G32" s="216">
        <v>-0.92600000000000005</v>
      </c>
      <c r="H32" s="237"/>
      <c r="I32" s="398"/>
      <c r="J32" s="398"/>
      <c r="K32" s="400"/>
      <c r="L32" s="401"/>
      <c r="M32" s="401"/>
      <c r="N32" s="400"/>
      <c r="O32" s="401"/>
      <c r="P32" s="401"/>
      <c r="Q32" s="401"/>
      <c r="R32" s="400"/>
      <c r="S32" s="401"/>
      <c r="T32" s="401"/>
      <c r="U32" s="400"/>
      <c r="W32" s="398"/>
      <c r="X32" s="398"/>
      <c r="Y32" s="400"/>
    </row>
    <row r="33" spans="1:25" ht="13.8" thickBot="1" x14ac:dyDescent="0.35">
      <c r="A33" s="205" t="s">
        <v>102</v>
      </c>
      <c r="B33" s="215">
        <v>462</v>
      </c>
      <c r="C33" s="215">
        <v>0</v>
      </c>
      <c r="D33" s="216" t="s">
        <v>6</v>
      </c>
      <c r="E33" s="215">
        <v>986</v>
      </c>
      <c r="F33" s="215">
        <v>0</v>
      </c>
      <c r="G33" s="216" t="s">
        <v>6</v>
      </c>
      <c r="H33" s="237"/>
      <c r="I33" s="398"/>
      <c r="J33" s="398"/>
      <c r="K33" s="400"/>
      <c r="L33" s="401"/>
      <c r="M33" s="401"/>
      <c r="N33" s="400"/>
      <c r="O33" s="401"/>
      <c r="P33" s="401"/>
      <c r="Q33" s="401"/>
      <c r="R33" s="400"/>
      <c r="S33" s="401"/>
      <c r="T33" s="401"/>
      <c r="U33" s="400"/>
      <c r="W33" s="398"/>
      <c r="X33" s="398"/>
      <c r="Y33" s="400"/>
    </row>
    <row r="34" spans="1:25" ht="13.8" thickBot="1" x14ac:dyDescent="0.35">
      <c r="A34" s="428" t="s">
        <v>556</v>
      </c>
      <c r="B34" s="215">
        <v>-46575</v>
      </c>
      <c r="C34" s="215">
        <v>0</v>
      </c>
      <c r="D34" s="216" t="s">
        <v>6</v>
      </c>
      <c r="E34" s="215">
        <v>-46575</v>
      </c>
      <c r="F34" s="215">
        <v>0</v>
      </c>
      <c r="G34" s="216" t="s">
        <v>6</v>
      </c>
      <c r="H34" s="237"/>
      <c r="I34" s="398"/>
      <c r="J34" s="398"/>
      <c r="K34" s="400"/>
      <c r="L34" s="401"/>
      <c r="M34" s="401"/>
      <c r="N34" s="400"/>
      <c r="O34" s="401"/>
      <c r="P34" s="401"/>
      <c r="Q34" s="401"/>
      <c r="R34" s="400"/>
      <c r="S34" s="401"/>
      <c r="T34" s="401"/>
      <c r="U34" s="400"/>
      <c r="W34" s="398"/>
      <c r="X34" s="398"/>
      <c r="Y34" s="400"/>
    </row>
    <row r="35" spans="1:25" ht="13.8" thickBot="1" x14ac:dyDescent="0.35">
      <c r="A35" s="206" t="s">
        <v>547</v>
      </c>
      <c r="B35" s="214">
        <v>66585</v>
      </c>
      <c r="C35" s="214">
        <v>2517</v>
      </c>
      <c r="D35" s="213" t="s">
        <v>6</v>
      </c>
      <c r="E35" s="214">
        <v>72531</v>
      </c>
      <c r="F35" s="214">
        <v>-16331</v>
      </c>
      <c r="G35" s="213">
        <v>-5.4409999999999998</v>
      </c>
      <c r="H35" s="237"/>
      <c r="I35" s="382"/>
      <c r="J35" s="382"/>
      <c r="K35" s="400"/>
      <c r="L35" s="401"/>
      <c r="M35" s="401"/>
      <c r="N35" s="400"/>
      <c r="O35" s="401"/>
      <c r="P35" s="401"/>
      <c r="Q35" s="401"/>
      <c r="R35" s="400"/>
      <c r="S35" s="401"/>
      <c r="T35" s="401"/>
      <c r="U35" s="400"/>
      <c r="W35" s="382"/>
      <c r="X35" s="382"/>
      <c r="Y35" s="400"/>
    </row>
    <row r="36" spans="1:25" ht="13.8" thickBot="1" x14ac:dyDescent="0.35">
      <c r="A36" s="205" t="s">
        <v>512</v>
      </c>
      <c r="B36" s="214">
        <v>0</v>
      </c>
      <c r="C36" s="214">
        <v>0</v>
      </c>
      <c r="D36" s="216" t="s">
        <v>6</v>
      </c>
      <c r="E36" s="214">
        <v>0</v>
      </c>
      <c r="F36" s="215">
        <v>1137</v>
      </c>
      <c r="G36" s="216" t="s">
        <v>6</v>
      </c>
      <c r="H36" s="237"/>
      <c r="I36" s="382"/>
      <c r="J36" s="398"/>
      <c r="K36" s="400"/>
      <c r="L36" s="401"/>
      <c r="M36" s="401"/>
      <c r="N36" s="400"/>
      <c r="O36" s="401"/>
      <c r="P36" s="401"/>
      <c r="Q36" s="401"/>
      <c r="R36" s="400"/>
      <c r="S36" s="401"/>
      <c r="T36" s="401"/>
      <c r="U36" s="400"/>
      <c r="W36" s="382"/>
      <c r="X36" s="398"/>
      <c r="Y36" s="400"/>
    </row>
    <row r="37" spans="1:25" ht="13.8" thickBot="1" x14ac:dyDescent="0.35">
      <c r="A37" s="205" t="s">
        <v>81</v>
      </c>
      <c r="B37" s="215">
        <v>0</v>
      </c>
      <c r="C37" s="215">
        <v>0</v>
      </c>
      <c r="D37" s="216" t="s">
        <v>6</v>
      </c>
      <c r="E37" s="215">
        <v>0</v>
      </c>
      <c r="F37" s="215">
        <v>-679</v>
      </c>
      <c r="G37" s="216" t="s">
        <v>6</v>
      </c>
      <c r="H37" s="237"/>
      <c r="I37" s="382"/>
      <c r="J37" s="398"/>
      <c r="K37" s="400"/>
      <c r="L37" s="401"/>
      <c r="M37" s="401"/>
      <c r="N37" s="400"/>
      <c r="O37" s="401"/>
      <c r="P37" s="401"/>
      <c r="Q37" s="401"/>
      <c r="R37" s="400"/>
      <c r="S37" s="401"/>
      <c r="T37" s="401"/>
      <c r="U37" s="400"/>
      <c r="W37" s="382"/>
      <c r="X37" s="398"/>
      <c r="Y37" s="400"/>
    </row>
    <row r="38" spans="1:25" ht="13.8" thickBot="1" x14ac:dyDescent="0.35">
      <c r="A38" s="205" t="s">
        <v>555</v>
      </c>
      <c r="B38" s="215">
        <v>436</v>
      </c>
      <c r="C38" s="215">
        <v>316</v>
      </c>
      <c r="D38" s="216">
        <v>0.379746835443038</v>
      </c>
      <c r="E38" s="215">
        <v>-37</v>
      </c>
      <c r="F38" s="215">
        <v>60</v>
      </c>
      <c r="G38" s="216" t="s">
        <v>6</v>
      </c>
      <c r="H38" s="237"/>
      <c r="I38" s="398"/>
      <c r="J38" s="398"/>
      <c r="K38" s="400"/>
      <c r="L38" s="398"/>
      <c r="M38" s="398"/>
      <c r="N38" s="400"/>
      <c r="O38" s="401"/>
      <c r="P38" s="401"/>
      <c r="Q38" s="401"/>
      <c r="R38" s="400"/>
      <c r="S38" s="401"/>
      <c r="T38" s="401"/>
      <c r="U38" s="400"/>
      <c r="W38" s="398"/>
      <c r="X38" s="398"/>
      <c r="Y38" s="400"/>
    </row>
    <row r="39" spans="1:25" ht="13.8" thickBot="1" x14ac:dyDescent="0.35">
      <c r="A39" s="205" t="s">
        <v>513</v>
      </c>
      <c r="B39" s="215">
        <v>1443</v>
      </c>
      <c r="C39" s="215">
        <v>2569</v>
      </c>
      <c r="D39" s="216">
        <v>-0.438</v>
      </c>
      <c r="E39" s="215">
        <v>1993</v>
      </c>
      <c r="F39" s="215">
        <v>11996</v>
      </c>
      <c r="G39" s="216">
        <v>-0.83399999999999996</v>
      </c>
      <c r="H39" s="238"/>
      <c r="I39" s="398"/>
      <c r="J39" s="398"/>
      <c r="K39" s="400"/>
      <c r="L39" s="401"/>
      <c r="M39" s="401"/>
      <c r="N39" s="400"/>
      <c r="O39" s="401"/>
      <c r="P39" s="401"/>
      <c r="Q39" s="401"/>
      <c r="R39" s="400"/>
      <c r="S39" s="401"/>
      <c r="T39" s="401"/>
      <c r="U39" s="400"/>
      <c r="W39" s="398"/>
      <c r="X39" s="398"/>
      <c r="Y39" s="400"/>
    </row>
    <row r="40" spans="1:25" ht="13.8" thickBot="1" x14ac:dyDescent="0.35">
      <c r="A40" s="205" t="s">
        <v>37</v>
      </c>
      <c r="B40" s="215">
        <v>-3643</v>
      </c>
      <c r="C40" s="215">
        <v>-3132</v>
      </c>
      <c r="D40" s="216">
        <v>0.16300000000000001</v>
      </c>
      <c r="E40" s="215">
        <v>-14172</v>
      </c>
      <c r="F40" s="215">
        <v>-8394</v>
      </c>
      <c r="G40" s="216">
        <v>0.68799999999999994</v>
      </c>
      <c r="H40" s="237"/>
      <c r="I40" s="398"/>
      <c r="J40" s="398"/>
      <c r="K40" s="400"/>
      <c r="L40" s="401"/>
      <c r="M40" s="401"/>
      <c r="N40" s="400"/>
      <c r="O40" s="401"/>
      <c r="P40" s="401"/>
      <c r="Q40" s="401"/>
      <c r="R40" s="400"/>
      <c r="S40" s="401"/>
      <c r="T40" s="401"/>
      <c r="U40" s="400"/>
      <c r="W40" s="398"/>
      <c r="X40" s="398"/>
      <c r="Y40" s="400"/>
    </row>
    <row r="41" spans="1:25" ht="13.8" thickBot="1" x14ac:dyDescent="0.35">
      <c r="A41" s="205" t="s">
        <v>103</v>
      </c>
      <c r="B41" s="215">
        <v>-38</v>
      </c>
      <c r="C41" s="215">
        <v>-17</v>
      </c>
      <c r="D41" s="216" t="s">
        <v>6</v>
      </c>
      <c r="E41" s="215">
        <v>-43</v>
      </c>
      <c r="F41" s="215">
        <v>-453</v>
      </c>
      <c r="G41" s="216">
        <v>-0.90600000000000003</v>
      </c>
      <c r="H41" s="237"/>
      <c r="I41" s="398"/>
      <c r="J41" s="398"/>
      <c r="K41" s="400"/>
      <c r="L41" s="401"/>
      <c r="M41" s="401"/>
      <c r="N41" s="400"/>
      <c r="O41" s="401"/>
      <c r="P41" s="401"/>
      <c r="Q41" s="401"/>
      <c r="R41" s="400"/>
      <c r="S41" s="401"/>
      <c r="T41" s="401"/>
      <c r="U41" s="400"/>
      <c r="W41" s="398"/>
      <c r="X41" s="398"/>
      <c r="Y41" s="400"/>
    </row>
    <row r="42" spans="1:25" ht="13.8" thickBot="1" x14ac:dyDescent="0.35">
      <c r="A42" s="428" t="s">
        <v>536</v>
      </c>
      <c r="B42" s="215">
        <v>-335</v>
      </c>
      <c r="C42" s="215">
        <v>0</v>
      </c>
      <c r="D42" s="216" t="s">
        <v>6</v>
      </c>
      <c r="E42" s="215">
        <v>-335</v>
      </c>
      <c r="F42" s="215">
        <v>0</v>
      </c>
      <c r="G42" s="216" t="s">
        <v>6</v>
      </c>
      <c r="H42" s="237"/>
      <c r="I42" s="398"/>
      <c r="J42" s="398"/>
      <c r="K42" s="400"/>
      <c r="L42" s="401"/>
      <c r="M42" s="401"/>
      <c r="N42" s="400"/>
      <c r="O42" s="401"/>
      <c r="P42" s="401"/>
      <c r="Q42" s="401"/>
      <c r="R42" s="400"/>
      <c r="S42" s="401"/>
      <c r="T42" s="401"/>
      <c r="U42" s="400"/>
      <c r="W42" s="398"/>
      <c r="X42" s="398"/>
      <c r="Y42" s="400"/>
    </row>
    <row r="43" spans="1:25" ht="13.8" thickBot="1" x14ac:dyDescent="0.35">
      <c r="A43" s="206" t="s">
        <v>104</v>
      </c>
      <c r="B43" s="214">
        <v>-2137</v>
      </c>
      <c r="C43" s="214">
        <v>-264</v>
      </c>
      <c r="D43" s="213" t="s">
        <v>6</v>
      </c>
      <c r="E43" s="214">
        <v>-12594</v>
      </c>
      <c r="F43" s="214">
        <v>3667</v>
      </c>
      <c r="G43" s="213" t="s">
        <v>6</v>
      </c>
      <c r="H43" s="237"/>
      <c r="I43" s="382"/>
      <c r="J43" s="382"/>
      <c r="K43" s="400"/>
      <c r="L43" s="401"/>
      <c r="M43" s="401"/>
      <c r="N43" s="400"/>
      <c r="O43" s="401"/>
      <c r="P43" s="401"/>
      <c r="Q43" s="401"/>
      <c r="R43" s="400"/>
      <c r="S43" s="401"/>
      <c r="T43" s="401"/>
      <c r="U43" s="400"/>
      <c r="W43" s="382"/>
      <c r="X43" s="382"/>
      <c r="Y43" s="400"/>
    </row>
    <row r="44" spans="1:25" ht="13.8" thickBot="1" x14ac:dyDescent="0.35">
      <c r="A44" s="205" t="s">
        <v>276</v>
      </c>
      <c r="B44" s="215">
        <v>-47</v>
      </c>
      <c r="C44" s="215">
        <v>16</v>
      </c>
      <c r="D44" s="216" t="s">
        <v>6</v>
      </c>
      <c r="E44" s="215">
        <v>-306</v>
      </c>
      <c r="F44" s="215">
        <v>76</v>
      </c>
      <c r="G44" s="216" t="s">
        <v>6</v>
      </c>
      <c r="H44" s="237"/>
      <c r="I44" s="398"/>
      <c r="J44" s="398"/>
      <c r="K44" s="400"/>
      <c r="L44" s="401"/>
      <c r="M44" s="401"/>
      <c r="N44" s="400"/>
      <c r="O44" s="401"/>
      <c r="P44" s="401"/>
      <c r="Q44" s="401"/>
      <c r="R44" s="400"/>
      <c r="S44" s="401"/>
      <c r="T44" s="401"/>
      <c r="U44" s="400"/>
      <c r="W44" s="398"/>
      <c r="X44" s="398"/>
      <c r="Y44" s="400"/>
    </row>
    <row r="45" spans="1:25" ht="13.8" thickBot="1" x14ac:dyDescent="0.35">
      <c r="A45" s="206" t="s">
        <v>106</v>
      </c>
      <c r="B45" s="214">
        <v>64123</v>
      </c>
      <c r="C45" s="214">
        <v>4592</v>
      </c>
      <c r="D45" s="213" t="s">
        <v>6</v>
      </c>
      <c r="E45" s="214">
        <v>61800</v>
      </c>
      <c r="F45" s="214">
        <v>-11793</v>
      </c>
      <c r="G45" s="213" t="s">
        <v>6</v>
      </c>
      <c r="H45" s="237"/>
      <c r="I45" s="382"/>
      <c r="J45" s="382"/>
      <c r="K45" s="400"/>
      <c r="L45" s="382"/>
      <c r="M45" s="382"/>
      <c r="N45" s="400"/>
      <c r="O45" s="401"/>
      <c r="P45" s="401"/>
      <c r="Q45" s="401"/>
      <c r="R45" s="400"/>
      <c r="S45" s="401"/>
      <c r="T45" s="401"/>
      <c r="U45" s="400"/>
      <c r="W45" s="382"/>
      <c r="X45" s="382"/>
      <c r="Y45" s="400"/>
    </row>
    <row r="46" spans="1:25" ht="13.8" thickBot="1" x14ac:dyDescent="0.35">
      <c r="A46" s="206" t="s">
        <v>84</v>
      </c>
      <c r="B46" s="214">
        <v>3203</v>
      </c>
      <c r="C46" s="214">
        <v>2860</v>
      </c>
      <c r="D46" s="213">
        <v>0.12</v>
      </c>
      <c r="E46" s="214">
        <v>5526</v>
      </c>
      <c r="F46" s="214">
        <v>19245</v>
      </c>
      <c r="G46" s="213">
        <v>-0.71299999999999997</v>
      </c>
      <c r="H46" s="237"/>
      <c r="I46" s="382"/>
      <c r="J46" s="382"/>
      <c r="K46" s="400"/>
      <c r="L46" s="401"/>
      <c r="M46" s="401"/>
      <c r="N46" s="400"/>
      <c r="O46" s="401"/>
      <c r="P46" s="401"/>
      <c r="Q46" s="401"/>
      <c r="R46" s="400"/>
      <c r="S46" s="401"/>
      <c r="T46" s="401"/>
      <c r="U46" s="400"/>
      <c r="W46" s="382"/>
      <c r="X46" s="382"/>
      <c r="Y46" s="400"/>
    </row>
    <row r="47" spans="1:25" ht="13.8" thickBot="1" x14ac:dyDescent="0.35">
      <c r="A47" s="206" t="s">
        <v>85</v>
      </c>
      <c r="B47" s="214">
        <v>67326</v>
      </c>
      <c r="C47" s="214">
        <v>7452</v>
      </c>
      <c r="D47" s="213" t="s">
        <v>6</v>
      </c>
      <c r="E47" s="214">
        <v>67326</v>
      </c>
      <c r="F47" s="214">
        <v>7452</v>
      </c>
      <c r="G47" s="213" t="s">
        <v>6</v>
      </c>
      <c r="H47" s="237"/>
      <c r="I47" s="382"/>
      <c r="J47" s="382"/>
      <c r="K47" s="400"/>
      <c r="L47" s="401"/>
      <c r="M47" s="401"/>
      <c r="N47" s="400"/>
      <c r="O47" s="401"/>
      <c r="P47" s="401"/>
      <c r="Q47" s="401"/>
      <c r="R47" s="400"/>
      <c r="S47" s="401"/>
      <c r="T47" s="401"/>
      <c r="U47" s="400"/>
      <c r="W47" s="382"/>
      <c r="X47" s="382"/>
      <c r="Y47" s="400"/>
    </row>
    <row r="48" spans="1:25" x14ac:dyDescent="0.3">
      <c r="B48" s="192"/>
      <c r="C48" s="192"/>
      <c r="E48" s="192"/>
      <c r="F48" s="192"/>
    </row>
    <row r="49" spans="1:13" x14ac:dyDescent="0.3">
      <c r="B49" s="192"/>
      <c r="C49" s="192"/>
      <c r="E49" s="192"/>
    </row>
    <row r="50" spans="1:13" ht="13.8" thickBot="1" x14ac:dyDescent="0.35">
      <c r="A50" s="395" t="s">
        <v>86</v>
      </c>
      <c r="B50" s="396"/>
      <c r="C50" s="396"/>
      <c r="D50" s="396"/>
      <c r="E50" s="396"/>
      <c r="F50" s="396"/>
    </row>
    <row r="51" spans="1:13" ht="13.8" thickBot="1" x14ac:dyDescent="0.35">
      <c r="A51" s="202" t="s">
        <v>0</v>
      </c>
      <c r="B51" s="360" t="s">
        <v>332</v>
      </c>
      <c r="C51" s="360" t="s">
        <v>317</v>
      </c>
      <c r="D51" s="204" t="s">
        <v>5</v>
      </c>
      <c r="E51" s="360" t="s">
        <v>299</v>
      </c>
      <c r="F51" s="204" t="s">
        <v>5</v>
      </c>
    </row>
    <row r="52" spans="1:13" ht="13.8" thickBot="1" x14ac:dyDescent="0.35">
      <c r="A52" s="205" t="s">
        <v>41</v>
      </c>
      <c r="B52" s="215">
        <v>67326</v>
      </c>
      <c r="C52" s="215">
        <v>3203</v>
      </c>
      <c r="D52" s="216" t="s">
        <v>6</v>
      </c>
      <c r="E52" s="215">
        <v>5525</v>
      </c>
      <c r="F52" s="216" t="s">
        <v>6</v>
      </c>
      <c r="G52" s="237"/>
      <c r="H52" s="237"/>
      <c r="I52" s="237"/>
      <c r="J52" s="238"/>
      <c r="K52" s="237"/>
      <c r="L52" s="238"/>
      <c r="M52" s="412"/>
    </row>
    <row r="53" spans="1:13" ht="13.8" thickBot="1" x14ac:dyDescent="0.35">
      <c r="A53" s="205" t="s">
        <v>462</v>
      </c>
      <c r="B53" s="215">
        <v>47053</v>
      </c>
      <c r="C53" s="215">
        <v>208</v>
      </c>
      <c r="D53" s="216" t="s">
        <v>6</v>
      </c>
      <c r="E53" s="215">
        <v>101</v>
      </c>
      <c r="F53" s="216" t="s">
        <v>6</v>
      </c>
      <c r="G53" s="237"/>
      <c r="H53" s="237"/>
      <c r="I53" s="237"/>
      <c r="J53" s="238"/>
      <c r="K53" s="237"/>
      <c r="L53" s="238"/>
      <c r="M53" s="412"/>
    </row>
    <row r="54" spans="1:13" ht="13.8" thickBot="1" x14ac:dyDescent="0.35">
      <c r="A54" s="205" t="s">
        <v>296</v>
      </c>
      <c r="B54" s="215">
        <v>2781</v>
      </c>
      <c r="C54" s="215">
        <v>14798</v>
      </c>
      <c r="D54" s="216">
        <v>-0.81200000000000006</v>
      </c>
      <c r="E54" s="215">
        <v>23052</v>
      </c>
      <c r="F54" s="216">
        <v>-0.879</v>
      </c>
      <c r="G54" s="237"/>
      <c r="H54" s="237"/>
      <c r="I54" s="237"/>
      <c r="J54" s="238"/>
      <c r="K54" s="237"/>
      <c r="L54" s="238"/>
      <c r="M54" s="412"/>
    </row>
    <row r="55" spans="1:13" ht="13.8" thickBot="1" x14ac:dyDescent="0.35">
      <c r="A55" s="205" t="s">
        <v>514</v>
      </c>
      <c r="B55" s="215">
        <v>259202</v>
      </c>
      <c r="C55" s="215">
        <v>362446</v>
      </c>
      <c r="D55" s="216">
        <v>-0.28499999999999998</v>
      </c>
      <c r="E55" s="215">
        <v>397013</v>
      </c>
      <c r="F55" s="216">
        <v>-0.34699999999999998</v>
      </c>
      <c r="G55" s="237"/>
      <c r="H55" s="237"/>
      <c r="I55" s="237"/>
      <c r="J55" s="238"/>
      <c r="K55" s="237"/>
      <c r="L55" s="238"/>
      <c r="M55" s="412"/>
    </row>
    <row r="56" spans="1:13" ht="13.8" thickBot="1" x14ac:dyDescent="0.35">
      <c r="A56" s="413" t="s">
        <v>515</v>
      </c>
      <c r="B56" s="215">
        <v>56600</v>
      </c>
      <c r="C56" s="215">
        <v>67118</v>
      </c>
      <c r="D56" s="216">
        <v>-0.157</v>
      </c>
      <c r="E56" s="215">
        <v>96367</v>
      </c>
      <c r="F56" s="216">
        <v>-0.41299999999999998</v>
      </c>
      <c r="G56" s="237"/>
      <c r="H56" s="237"/>
      <c r="I56" s="237"/>
      <c r="J56" s="238"/>
      <c r="K56" s="237"/>
      <c r="L56" s="238"/>
      <c r="M56" s="412"/>
    </row>
    <row r="57" spans="1:13" ht="13.8" thickBot="1" x14ac:dyDescent="0.35">
      <c r="A57" s="413" t="s">
        <v>516</v>
      </c>
      <c r="B57" s="215">
        <v>202602</v>
      </c>
      <c r="C57" s="215">
        <v>295328</v>
      </c>
      <c r="D57" s="216">
        <v>-0.314</v>
      </c>
      <c r="E57" s="215">
        <v>300646</v>
      </c>
      <c r="F57" s="216">
        <v>-0.32600000000000001</v>
      </c>
      <c r="G57" s="237"/>
      <c r="H57" s="237"/>
      <c r="I57" s="237"/>
      <c r="J57" s="238"/>
      <c r="K57" s="237"/>
      <c r="L57" s="238"/>
      <c r="M57" s="412"/>
    </row>
    <row r="58" spans="1:13" ht="13.8" thickBot="1" x14ac:dyDescent="0.35">
      <c r="A58" s="205" t="s">
        <v>517</v>
      </c>
      <c r="B58" s="215">
        <v>2750</v>
      </c>
      <c r="C58" s="215">
        <v>2797</v>
      </c>
      <c r="D58" s="216">
        <v>-1.7000000000000001E-2</v>
      </c>
      <c r="E58" s="215">
        <v>2931</v>
      </c>
      <c r="F58" s="216">
        <v>-6.2E-2</v>
      </c>
      <c r="G58" s="237"/>
      <c r="H58" s="237"/>
      <c r="I58" s="237"/>
      <c r="J58" s="238"/>
      <c r="K58" s="237"/>
      <c r="L58" s="238"/>
      <c r="M58" s="412"/>
    </row>
    <row r="59" spans="1:13" ht="13.8" thickBot="1" x14ac:dyDescent="0.35">
      <c r="A59" s="205" t="s">
        <v>468</v>
      </c>
      <c r="B59" s="215">
        <v>1599</v>
      </c>
      <c r="C59" s="215">
        <v>3821</v>
      </c>
      <c r="D59" s="216">
        <v>-0.58199999999999996</v>
      </c>
      <c r="E59" s="215">
        <v>8973</v>
      </c>
      <c r="F59" s="216">
        <v>-0.82199999999999995</v>
      </c>
      <c r="G59" s="237"/>
      <c r="H59" s="237"/>
      <c r="I59" s="237"/>
      <c r="J59" s="238"/>
      <c r="K59" s="237"/>
      <c r="L59" s="238"/>
      <c r="M59" s="412"/>
    </row>
    <row r="60" spans="1:13" ht="13.8" thickBot="1" x14ac:dyDescent="0.35">
      <c r="A60" s="206" t="s">
        <v>44</v>
      </c>
      <c r="B60" s="214">
        <v>380711</v>
      </c>
      <c r="C60" s="214">
        <v>387273</v>
      </c>
      <c r="D60" s="213">
        <v>-1.7000000000000001E-2</v>
      </c>
      <c r="E60" s="214">
        <v>437595</v>
      </c>
      <c r="F60" s="213">
        <v>-0.13</v>
      </c>
      <c r="G60" s="237"/>
      <c r="H60" s="237"/>
      <c r="I60" s="237"/>
      <c r="J60" s="238"/>
      <c r="K60" s="237"/>
      <c r="L60" s="238"/>
      <c r="M60" s="412"/>
    </row>
    <row r="61" spans="1:13" ht="13.8" thickBot="1" x14ac:dyDescent="0.35">
      <c r="A61" s="205" t="s">
        <v>46</v>
      </c>
      <c r="B61" s="215">
        <v>193421</v>
      </c>
      <c r="C61" s="215">
        <v>195283</v>
      </c>
      <c r="D61" s="216">
        <v>-0.01</v>
      </c>
      <c r="E61" s="215">
        <v>200358</v>
      </c>
      <c r="F61" s="216">
        <v>-3.5000000000000003E-2</v>
      </c>
      <c r="G61" s="237"/>
      <c r="H61" s="237"/>
      <c r="I61" s="237"/>
      <c r="J61" s="238"/>
      <c r="K61" s="237"/>
      <c r="L61" s="238"/>
      <c r="M61" s="412"/>
    </row>
    <row r="62" spans="1:13" ht="13.8" thickBot="1" x14ac:dyDescent="0.35">
      <c r="A62" s="205" t="s">
        <v>518</v>
      </c>
      <c r="B62" s="215">
        <v>143265</v>
      </c>
      <c r="C62" s="215">
        <v>143943</v>
      </c>
      <c r="D62" s="216">
        <v>-5.0000000000000001E-3</v>
      </c>
      <c r="E62" s="215">
        <v>175871</v>
      </c>
      <c r="F62" s="216">
        <v>-0.185</v>
      </c>
      <c r="G62" s="237"/>
      <c r="H62" s="237"/>
      <c r="I62" s="237"/>
      <c r="J62" s="238"/>
      <c r="K62" s="237"/>
      <c r="L62" s="238"/>
      <c r="M62" s="412"/>
    </row>
    <row r="63" spans="1:13" ht="13.8" thickBot="1" x14ac:dyDescent="0.35">
      <c r="A63" s="205" t="s">
        <v>519</v>
      </c>
      <c r="B63" s="215">
        <v>10122</v>
      </c>
      <c r="C63" s="215">
        <v>7971</v>
      </c>
      <c r="D63" s="216">
        <v>0.27</v>
      </c>
      <c r="E63" s="215">
        <v>11557</v>
      </c>
      <c r="F63" s="216">
        <v>-0.124</v>
      </c>
      <c r="G63" s="237"/>
      <c r="H63" s="237"/>
      <c r="I63" s="237"/>
      <c r="J63" s="238"/>
      <c r="K63" s="237"/>
      <c r="L63" s="238"/>
      <c r="M63" s="412"/>
    </row>
    <row r="64" spans="1:13" ht="13.8" thickBot="1" x14ac:dyDescent="0.35">
      <c r="A64" s="206" t="s">
        <v>47</v>
      </c>
      <c r="B64" s="214">
        <v>346808</v>
      </c>
      <c r="C64" s="214">
        <v>347197</v>
      </c>
      <c r="D64" s="213">
        <v>-1E-3</v>
      </c>
      <c r="E64" s="214">
        <v>387786</v>
      </c>
      <c r="F64" s="213">
        <v>-0.106</v>
      </c>
      <c r="G64" s="237"/>
      <c r="H64" s="237"/>
      <c r="I64" s="237"/>
      <c r="J64" s="238"/>
      <c r="K64" s="237"/>
      <c r="L64" s="238"/>
      <c r="M64" s="412"/>
    </row>
    <row r="65" spans="1:13" ht="13.8" thickBot="1" x14ac:dyDescent="0.35">
      <c r="A65" s="206" t="s">
        <v>123</v>
      </c>
      <c r="B65" s="214">
        <v>33903</v>
      </c>
      <c r="C65" s="214">
        <v>40076</v>
      </c>
      <c r="D65" s="213">
        <v>-0.154</v>
      </c>
      <c r="E65" s="214">
        <v>49713</v>
      </c>
      <c r="F65" s="213">
        <v>-0.318</v>
      </c>
      <c r="G65" s="237"/>
      <c r="H65" s="237"/>
      <c r="I65" s="237"/>
      <c r="J65" s="238"/>
      <c r="K65" s="237"/>
      <c r="L65" s="238"/>
      <c r="M65" s="412"/>
    </row>
    <row r="66" spans="1:13" ht="13.8" thickBot="1" x14ac:dyDescent="0.35">
      <c r="A66" s="205" t="s">
        <v>124</v>
      </c>
      <c r="B66" s="215">
        <v>0</v>
      </c>
      <c r="C66" s="215">
        <v>0</v>
      </c>
      <c r="D66" s="216" t="s">
        <v>6</v>
      </c>
      <c r="E66" s="215">
        <v>97</v>
      </c>
      <c r="F66" s="216" t="s">
        <v>6</v>
      </c>
      <c r="G66" s="237"/>
      <c r="H66" s="237"/>
      <c r="I66" s="237"/>
      <c r="J66" s="238"/>
      <c r="K66" s="237"/>
      <c r="L66" s="238"/>
      <c r="M66" s="412"/>
    </row>
    <row r="67" spans="1:13" ht="13.8" thickBot="1" x14ac:dyDescent="0.35">
      <c r="A67" s="206" t="s">
        <v>48</v>
      </c>
      <c r="B67" s="214">
        <v>33903</v>
      </c>
      <c r="C67" s="214">
        <v>40076</v>
      </c>
      <c r="D67" s="213">
        <v>-0.154</v>
      </c>
      <c r="E67" s="214">
        <v>49810</v>
      </c>
      <c r="F67" s="213">
        <v>-0.31900000000000001</v>
      </c>
      <c r="G67" s="237"/>
      <c r="H67" s="237"/>
      <c r="I67" s="237"/>
      <c r="J67" s="238"/>
      <c r="K67" s="237"/>
      <c r="L67" s="238"/>
      <c r="M67" s="412"/>
    </row>
    <row r="68" spans="1:13" ht="13.8" thickBot="1" x14ac:dyDescent="0.35">
      <c r="A68" s="206" t="s">
        <v>49</v>
      </c>
      <c r="B68" s="214">
        <v>380711</v>
      </c>
      <c r="C68" s="214">
        <v>387273</v>
      </c>
      <c r="D68" s="213">
        <v>-1.7000000000000001E-2</v>
      </c>
      <c r="E68" s="214">
        <v>437596</v>
      </c>
      <c r="F68" s="213">
        <v>-0.13</v>
      </c>
      <c r="G68" s="192"/>
      <c r="H68" s="237"/>
      <c r="I68" s="237"/>
      <c r="J68" s="238"/>
      <c r="K68" s="237"/>
      <c r="L68" s="238"/>
      <c r="M68" s="412"/>
    </row>
    <row r="69" spans="1:13" x14ac:dyDescent="0.3">
      <c r="B69" s="192"/>
      <c r="C69" s="19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E945-5FC1-4CA0-9F80-034D6353AE81}">
  <sheetPr>
    <tabColor rgb="FF113A3F"/>
  </sheetPr>
  <dimension ref="A1:U52"/>
  <sheetViews>
    <sheetView showGridLines="0" zoomScale="80" zoomScaleNormal="80" workbookViewId="0">
      <pane ySplit="3" topLeftCell="A4" activePane="bottomLeft" state="frozen"/>
      <selection activeCell="C9" sqref="C9:J44"/>
      <selection pane="bottomLeft" activeCell="A6" sqref="A6:A7"/>
    </sheetView>
  </sheetViews>
  <sheetFormatPr defaultColWidth="8.88671875" defaultRowHeight="15" x14ac:dyDescent="0.35"/>
  <cols>
    <col min="1" max="1" width="51.6640625" style="5" bestFit="1" customWidth="1"/>
    <col min="2" max="2" width="11.21875" style="5" bestFit="1" customWidth="1"/>
    <col min="3" max="3" width="16.88671875" style="5" bestFit="1" customWidth="1"/>
    <col min="4" max="4" width="10.88671875" style="5" bestFit="1" customWidth="1"/>
    <col min="5" max="5" width="8.5546875" style="5" bestFit="1" customWidth="1"/>
    <col min="6" max="6" width="12.21875" style="5" bestFit="1" customWidth="1"/>
    <col min="7" max="7" width="20.44140625" style="5" bestFit="1" customWidth="1"/>
    <col min="8" max="8" width="21.109375" style="5" bestFit="1" customWidth="1"/>
    <col min="9" max="9" width="11.21875" style="5" bestFit="1" customWidth="1"/>
    <col min="10" max="10" width="9.88671875" style="36" bestFit="1" customWidth="1"/>
    <col min="11" max="16384" width="8.88671875" style="5"/>
  </cols>
  <sheetData>
    <row r="1" spans="1:21" x14ac:dyDescent="0.35">
      <c r="A1" s="1" t="s">
        <v>2</v>
      </c>
    </row>
    <row r="2" spans="1:21" x14ac:dyDescent="0.35">
      <c r="A2" s="1" t="s">
        <v>345</v>
      </c>
    </row>
    <row r="3" spans="1:21" x14ac:dyDescent="0.35">
      <c r="A3" s="2" t="s">
        <v>0</v>
      </c>
      <c r="B3" s="11"/>
      <c r="C3" s="11"/>
      <c r="D3" s="11"/>
      <c r="E3" s="11"/>
      <c r="F3" s="11"/>
    </row>
    <row r="6" spans="1:21" x14ac:dyDescent="0.35">
      <c r="A6" s="445" t="s">
        <v>205</v>
      </c>
      <c r="B6" s="440" t="s">
        <v>317</v>
      </c>
      <c r="C6" s="447" t="s">
        <v>241</v>
      </c>
      <c r="D6" s="17" t="s">
        <v>224</v>
      </c>
      <c r="E6" s="17" t="s">
        <v>226</v>
      </c>
      <c r="F6" s="447" t="s">
        <v>228</v>
      </c>
      <c r="G6" s="447" t="s">
        <v>229</v>
      </c>
      <c r="H6" s="447" t="s">
        <v>230</v>
      </c>
      <c r="I6" s="451" t="s">
        <v>332</v>
      </c>
      <c r="J6" s="453" t="s">
        <v>20</v>
      </c>
    </row>
    <row r="7" spans="1:21" ht="15.6" thickBot="1" x14ac:dyDescent="0.4">
      <c r="A7" s="446"/>
      <c r="B7" s="441"/>
      <c r="C7" s="448"/>
      <c r="D7" s="18" t="s">
        <v>225</v>
      </c>
      <c r="E7" s="18" t="s">
        <v>227</v>
      </c>
      <c r="F7" s="448"/>
      <c r="G7" s="448"/>
      <c r="H7" s="448"/>
      <c r="I7" s="452"/>
      <c r="J7" s="454"/>
    </row>
    <row r="8" spans="1:21" ht="15.6" thickBot="1" x14ac:dyDescent="0.4">
      <c r="A8" s="51" t="s">
        <v>13</v>
      </c>
      <c r="B8" s="52"/>
      <c r="C8" s="134"/>
      <c r="D8" s="134"/>
      <c r="E8" s="130"/>
      <c r="F8" s="130"/>
      <c r="G8" s="130"/>
      <c r="H8" s="132"/>
      <c r="I8" s="52"/>
      <c r="J8" s="52"/>
    </row>
    <row r="9" spans="1:21" s="297" customFormat="1" ht="15.6" thickBot="1" x14ac:dyDescent="0.4">
      <c r="A9" s="53" t="s">
        <v>231</v>
      </c>
      <c r="B9" s="128">
        <v>575394</v>
      </c>
      <c r="C9" s="293">
        <v>66246</v>
      </c>
      <c r="D9" s="293" t="s">
        <v>326</v>
      </c>
      <c r="E9" s="293" t="s">
        <v>326</v>
      </c>
      <c r="F9" s="293" t="s">
        <v>326</v>
      </c>
      <c r="G9" s="293" t="s">
        <v>326</v>
      </c>
      <c r="H9" s="294" t="s">
        <v>326</v>
      </c>
      <c r="I9" s="292">
        <v>641640</v>
      </c>
      <c r="J9" s="295">
        <v>0.115</v>
      </c>
      <c r="K9" s="296"/>
      <c r="L9" s="296"/>
      <c r="M9" s="296"/>
      <c r="N9" s="296"/>
      <c r="O9" s="296"/>
      <c r="P9" s="296"/>
      <c r="Q9" s="296"/>
      <c r="R9" s="296"/>
      <c r="S9" s="296"/>
      <c r="T9" s="296"/>
      <c r="U9" s="296"/>
    </row>
    <row r="10" spans="1:21" ht="15.6" thickBot="1" x14ac:dyDescent="0.4">
      <c r="A10" s="54" t="s">
        <v>140</v>
      </c>
      <c r="B10" s="55">
        <v>575394</v>
      </c>
      <c r="C10" s="167">
        <v>66246</v>
      </c>
      <c r="D10" s="167" t="s">
        <v>326</v>
      </c>
      <c r="E10" s="167" t="s">
        <v>326</v>
      </c>
      <c r="F10" s="167" t="s">
        <v>326</v>
      </c>
      <c r="G10" s="167" t="s">
        <v>326</v>
      </c>
      <c r="H10" s="171" t="s">
        <v>326</v>
      </c>
      <c r="I10" s="281">
        <v>641640</v>
      </c>
      <c r="J10" s="146">
        <v>0.115</v>
      </c>
      <c r="K10" s="48"/>
      <c r="L10" s="48"/>
      <c r="M10" s="48"/>
      <c r="N10" s="48"/>
      <c r="O10" s="48"/>
      <c r="P10" s="48"/>
      <c r="Q10" s="48"/>
      <c r="R10" s="48"/>
      <c r="S10" s="48"/>
      <c r="T10" s="48"/>
      <c r="U10" s="48"/>
    </row>
    <row r="11" spans="1:21" ht="15.6" thickBot="1" x14ac:dyDescent="0.4">
      <c r="A11" s="56" t="s">
        <v>141</v>
      </c>
      <c r="B11" s="57"/>
      <c r="C11" s="142">
        <v>0.115</v>
      </c>
      <c r="D11" s="142">
        <v>0</v>
      </c>
      <c r="E11" s="142">
        <v>0</v>
      </c>
      <c r="F11" s="142">
        <v>0</v>
      </c>
      <c r="G11" s="142">
        <v>0</v>
      </c>
      <c r="H11" s="143">
        <v>0</v>
      </c>
      <c r="I11" s="144">
        <v>0.115</v>
      </c>
      <c r="J11" s="146"/>
      <c r="K11" s="48"/>
      <c r="L11" s="48"/>
      <c r="M11" s="48"/>
      <c r="N11" s="48"/>
      <c r="O11" s="48"/>
      <c r="P11" s="48"/>
      <c r="Q11" s="48"/>
      <c r="R11" s="48"/>
      <c r="S11" s="48"/>
      <c r="T11" s="48"/>
      <c r="U11" s="48"/>
    </row>
    <row r="12" spans="1:21" ht="15.6" thickBot="1" x14ac:dyDescent="0.4">
      <c r="A12" s="54"/>
      <c r="B12" s="57"/>
      <c r="C12" s="134"/>
      <c r="D12" s="134"/>
      <c r="E12" s="130"/>
      <c r="F12" s="130"/>
      <c r="G12" s="130"/>
      <c r="H12" s="132"/>
      <c r="I12" s="133"/>
      <c r="J12" s="146"/>
      <c r="K12" s="48"/>
      <c r="L12" s="48"/>
      <c r="M12" s="48"/>
      <c r="N12" s="48"/>
      <c r="O12" s="48"/>
      <c r="P12" s="48"/>
      <c r="Q12" s="48"/>
      <c r="R12" s="48"/>
      <c r="S12" s="48"/>
      <c r="T12" s="48"/>
      <c r="U12" s="48"/>
    </row>
    <row r="13" spans="1:21" ht="15.6" thickBot="1" x14ac:dyDescent="0.4">
      <c r="A13" s="51" t="s">
        <v>14</v>
      </c>
      <c r="B13" s="52"/>
      <c r="C13" s="130"/>
      <c r="D13" s="130"/>
      <c r="E13" s="130"/>
      <c r="F13" s="130"/>
      <c r="G13" s="130"/>
      <c r="H13" s="132"/>
      <c r="I13" s="133"/>
      <c r="J13" s="146"/>
      <c r="K13" s="48"/>
      <c r="L13" s="48"/>
      <c r="M13" s="48"/>
      <c r="N13" s="48"/>
      <c r="O13" s="48"/>
      <c r="P13" s="48"/>
      <c r="Q13" s="48"/>
      <c r="R13" s="48"/>
      <c r="S13" s="48"/>
      <c r="T13" s="48"/>
      <c r="U13" s="48"/>
    </row>
    <row r="14" spans="1:21" ht="15.6" thickBot="1" x14ac:dyDescent="0.4">
      <c r="A14" s="54" t="s">
        <v>232</v>
      </c>
      <c r="B14" s="55">
        <v>2084776</v>
      </c>
      <c r="C14" s="276">
        <v>185259</v>
      </c>
      <c r="D14" s="176" t="s">
        <v>326</v>
      </c>
      <c r="E14" s="276" t="s">
        <v>326</v>
      </c>
      <c r="F14" s="276">
        <v>-25000</v>
      </c>
      <c r="G14" s="276" t="s">
        <v>326</v>
      </c>
      <c r="H14" s="277">
        <v>249</v>
      </c>
      <c r="I14" s="278">
        <v>2245284</v>
      </c>
      <c r="J14" s="271">
        <v>7.6999999999999999E-2</v>
      </c>
      <c r="K14" s="48"/>
      <c r="L14" s="48"/>
      <c r="M14" s="48"/>
      <c r="N14" s="48"/>
      <c r="O14" s="48"/>
      <c r="P14" s="48"/>
      <c r="Q14" s="48"/>
      <c r="R14" s="48"/>
      <c r="S14" s="48"/>
      <c r="T14" s="48"/>
      <c r="U14" s="48"/>
    </row>
    <row r="15" spans="1:21" ht="15.6" thickBot="1" x14ac:dyDescent="0.4">
      <c r="A15" s="58" t="s">
        <v>233</v>
      </c>
      <c r="B15" s="123">
        <v>685821</v>
      </c>
      <c r="C15" s="164">
        <v>49693</v>
      </c>
      <c r="D15" s="164" t="s">
        <v>326</v>
      </c>
      <c r="E15" s="164" t="s">
        <v>326</v>
      </c>
      <c r="F15" s="164">
        <v>-11545</v>
      </c>
      <c r="G15" s="164" t="s">
        <v>326</v>
      </c>
      <c r="H15" s="173" t="s">
        <v>326</v>
      </c>
      <c r="I15" s="174">
        <v>723969</v>
      </c>
      <c r="J15" s="147">
        <v>5.6000000000000001E-2</v>
      </c>
      <c r="K15" s="48"/>
      <c r="L15" s="48"/>
      <c r="M15" s="48"/>
      <c r="N15" s="48"/>
      <c r="O15" s="48"/>
      <c r="P15" s="48"/>
      <c r="Q15" s="48"/>
      <c r="R15" s="48"/>
      <c r="S15" s="48"/>
      <c r="T15" s="48"/>
      <c r="U15" s="48"/>
    </row>
    <row r="16" spans="1:21" ht="15.6" thickBot="1" x14ac:dyDescent="0.4">
      <c r="A16" s="58" t="s">
        <v>234</v>
      </c>
      <c r="B16" s="123">
        <v>580402</v>
      </c>
      <c r="C16" s="164">
        <v>48684</v>
      </c>
      <c r="D16" s="164" t="s">
        <v>326</v>
      </c>
      <c r="E16" s="164" t="s">
        <v>326</v>
      </c>
      <c r="F16" s="164">
        <v>-11460</v>
      </c>
      <c r="G16" s="164" t="s">
        <v>326</v>
      </c>
      <c r="H16" s="173" t="s">
        <v>326</v>
      </c>
      <c r="I16" s="174">
        <v>617626</v>
      </c>
      <c r="J16" s="147">
        <v>6.4000000000000001E-2</v>
      </c>
      <c r="K16" s="48"/>
      <c r="L16" s="48"/>
      <c r="M16" s="48"/>
      <c r="N16" s="48"/>
      <c r="O16" s="48"/>
      <c r="P16" s="48"/>
      <c r="Q16" s="48"/>
      <c r="R16" s="48"/>
      <c r="S16" s="48"/>
      <c r="T16" s="48"/>
      <c r="U16" s="48"/>
    </row>
    <row r="17" spans="1:21" ht="15.6" thickBot="1" x14ac:dyDescent="0.4">
      <c r="A17" s="19" t="s">
        <v>11</v>
      </c>
      <c r="B17" s="124">
        <v>548230</v>
      </c>
      <c r="C17" s="164">
        <v>71260</v>
      </c>
      <c r="D17" s="164" t="s">
        <v>326</v>
      </c>
      <c r="E17" s="164" t="s">
        <v>326</v>
      </c>
      <c r="F17" s="164" t="s">
        <v>326</v>
      </c>
      <c r="G17" s="164" t="s">
        <v>326</v>
      </c>
      <c r="H17" s="173">
        <v>249</v>
      </c>
      <c r="I17" s="174">
        <v>619739</v>
      </c>
      <c r="J17" s="147">
        <v>0.13</v>
      </c>
      <c r="K17" s="48"/>
      <c r="L17" s="48"/>
      <c r="M17" s="48"/>
      <c r="N17" s="48"/>
      <c r="O17" s="48"/>
      <c r="P17" s="48"/>
      <c r="Q17" s="48"/>
      <c r="R17" s="48"/>
      <c r="S17" s="48"/>
      <c r="T17" s="48"/>
      <c r="U17" s="48"/>
    </row>
    <row r="18" spans="1:21" ht="15.6" thickBot="1" x14ac:dyDescent="0.4">
      <c r="A18" s="60" t="s">
        <v>235</v>
      </c>
      <c r="B18" s="125">
        <v>270323</v>
      </c>
      <c r="C18" s="164">
        <v>15622</v>
      </c>
      <c r="D18" s="164" t="s">
        <v>326</v>
      </c>
      <c r="E18" s="164" t="s">
        <v>326</v>
      </c>
      <c r="F18" s="164">
        <v>-1995</v>
      </c>
      <c r="G18" s="164" t="s">
        <v>326</v>
      </c>
      <c r="H18" s="173" t="s">
        <v>326</v>
      </c>
      <c r="I18" s="174">
        <v>283950</v>
      </c>
      <c r="J18" s="147">
        <v>0.05</v>
      </c>
      <c r="K18" s="48"/>
      <c r="L18" s="48"/>
      <c r="M18" s="48"/>
      <c r="N18" s="48"/>
      <c r="O18" s="48"/>
      <c r="P18" s="48"/>
      <c r="Q18" s="48"/>
      <c r="R18" s="48"/>
      <c r="S18" s="48"/>
      <c r="T18" s="48"/>
      <c r="U18" s="48"/>
    </row>
    <row r="19" spans="1:21" ht="15.6" thickBot="1" x14ac:dyDescent="0.4">
      <c r="A19" s="35" t="s">
        <v>31</v>
      </c>
      <c r="B19" s="126">
        <v>206351</v>
      </c>
      <c r="C19" s="164">
        <v>10084</v>
      </c>
      <c r="D19" s="164" t="s">
        <v>326</v>
      </c>
      <c r="E19" s="164" t="s">
        <v>326</v>
      </c>
      <c r="F19" s="164" t="s">
        <v>326</v>
      </c>
      <c r="G19" s="279" t="s">
        <v>326</v>
      </c>
      <c r="H19" s="173" t="s">
        <v>326</v>
      </c>
      <c r="I19" s="174">
        <v>216435</v>
      </c>
      <c r="J19" s="147">
        <v>4.9000000000000002E-2</v>
      </c>
      <c r="K19" s="48"/>
      <c r="L19" s="48"/>
      <c r="M19" s="48"/>
      <c r="N19" s="48"/>
      <c r="O19" s="48"/>
      <c r="P19" s="48"/>
      <c r="Q19" s="48"/>
      <c r="R19" s="48"/>
      <c r="S19" s="48"/>
      <c r="T19" s="48"/>
      <c r="U19" s="48"/>
    </row>
    <row r="20" spans="1:21" ht="15.6" thickBot="1" x14ac:dyDescent="0.4">
      <c r="A20" s="61" t="s">
        <v>236</v>
      </c>
      <c r="B20" s="127">
        <v>63972</v>
      </c>
      <c r="C20" s="164">
        <v>5538</v>
      </c>
      <c r="D20" s="164" t="s">
        <v>326</v>
      </c>
      <c r="E20" s="164" t="s">
        <v>326</v>
      </c>
      <c r="F20" s="164">
        <v>-1995</v>
      </c>
      <c r="G20" s="279" t="s">
        <v>326</v>
      </c>
      <c r="H20" s="173" t="s">
        <v>326</v>
      </c>
      <c r="I20" s="174">
        <v>67515</v>
      </c>
      <c r="J20" s="147">
        <v>5.5E-2</v>
      </c>
      <c r="K20" s="48"/>
      <c r="L20" s="48"/>
      <c r="M20" s="48"/>
      <c r="N20" s="48"/>
      <c r="O20" s="48"/>
      <c r="P20" s="48"/>
      <c r="Q20" s="48"/>
      <c r="R20" s="48"/>
      <c r="S20" s="48"/>
      <c r="T20" s="48"/>
      <c r="U20" s="48"/>
    </row>
    <row r="21" spans="1:21" ht="15.6" thickBot="1" x14ac:dyDescent="0.4">
      <c r="A21" s="51" t="s">
        <v>237</v>
      </c>
      <c r="B21" s="62">
        <v>344768</v>
      </c>
      <c r="C21" s="167">
        <v>-9595</v>
      </c>
      <c r="D21" s="167">
        <v>6177</v>
      </c>
      <c r="E21" s="167" t="s">
        <v>326</v>
      </c>
      <c r="F21" s="167">
        <v>-5000</v>
      </c>
      <c r="G21" s="167" t="s">
        <v>326</v>
      </c>
      <c r="H21" s="171">
        <v>249</v>
      </c>
      <c r="I21" s="172">
        <v>336599</v>
      </c>
      <c r="J21" s="146">
        <v>-2.4E-2</v>
      </c>
      <c r="K21" s="48"/>
      <c r="L21" s="48"/>
      <c r="M21" s="48"/>
      <c r="N21" s="48"/>
      <c r="O21" s="48"/>
      <c r="P21" s="48"/>
      <c r="Q21" s="48"/>
      <c r="R21" s="48"/>
      <c r="S21" s="48"/>
      <c r="T21" s="48"/>
      <c r="U21" s="48"/>
    </row>
    <row r="22" spans="1:21" ht="15.6" thickBot="1" x14ac:dyDescent="0.4">
      <c r="A22" s="58" t="s">
        <v>12</v>
      </c>
      <c r="B22" s="123">
        <v>221109</v>
      </c>
      <c r="C22" s="164">
        <v>-8000</v>
      </c>
      <c r="D22" s="164">
        <v>776</v>
      </c>
      <c r="E22" s="164" t="s">
        <v>326</v>
      </c>
      <c r="F22" s="164">
        <v>-5000</v>
      </c>
      <c r="G22" s="164" t="s">
        <v>326</v>
      </c>
      <c r="H22" s="173">
        <v>249</v>
      </c>
      <c r="I22" s="174">
        <v>209134</v>
      </c>
      <c r="J22" s="147">
        <v>-5.3999999999999999E-2</v>
      </c>
      <c r="K22" s="48"/>
      <c r="L22" s="48"/>
      <c r="M22" s="48"/>
      <c r="N22" s="48"/>
      <c r="O22" s="48"/>
      <c r="P22" s="48"/>
      <c r="Q22" s="48"/>
      <c r="R22" s="48"/>
      <c r="S22" s="48"/>
      <c r="T22" s="48"/>
      <c r="U22" s="48"/>
    </row>
    <row r="23" spans="1:21" ht="15.6" thickBot="1" x14ac:dyDescent="0.4">
      <c r="A23" s="58" t="s">
        <v>15</v>
      </c>
      <c r="B23" s="123">
        <v>123659</v>
      </c>
      <c r="C23" s="164">
        <v>-1595</v>
      </c>
      <c r="D23" s="164">
        <v>5401</v>
      </c>
      <c r="E23" s="279" t="s">
        <v>326</v>
      </c>
      <c r="F23" s="279" t="s">
        <v>326</v>
      </c>
      <c r="G23" s="279" t="s">
        <v>326</v>
      </c>
      <c r="H23" s="175" t="s">
        <v>326</v>
      </c>
      <c r="I23" s="174">
        <v>127465</v>
      </c>
      <c r="J23" s="147">
        <v>3.1E-2</v>
      </c>
      <c r="K23" s="48"/>
      <c r="L23" s="48"/>
      <c r="M23" s="48"/>
      <c r="N23" s="48"/>
      <c r="O23" s="48"/>
      <c r="P23" s="48"/>
      <c r="Q23" s="48"/>
      <c r="R23" s="48"/>
      <c r="S23" s="48"/>
      <c r="T23" s="48"/>
      <c r="U23" s="48"/>
    </row>
    <row r="24" spans="1:21" ht="15.6" thickBot="1" x14ac:dyDescent="0.4">
      <c r="A24" s="51" t="s">
        <v>238</v>
      </c>
      <c r="B24" s="62">
        <v>242388</v>
      </c>
      <c r="C24" s="167">
        <v>2721</v>
      </c>
      <c r="D24" s="167">
        <v>365</v>
      </c>
      <c r="E24" s="167" t="s">
        <v>326</v>
      </c>
      <c r="F24" s="167" t="s">
        <v>326</v>
      </c>
      <c r="G24" s="167" t="s">
        <v>326</v>
      </c>
      <c r="H24" s="171">
        <v>498</v>
      </c>
      <c r="I24" s="172">
        <v>245972</v>
      </c>
      <c r="J24" s="146">
        <v>1.4999999999999999E-2</v>
      </c>
      <c r="K24" s="48"/>
      <c r="L24" s="48"/>
      <c r="M24" s="48"/>
      <c r="N24" s="48"/>
      <c r="O24" s="48"/>
      <c r="P24" s="48"/>
      <c r="Q24" s="48"/>
      <c r="R24" s="48"/>
      <c r="S24" s="48"/>
      <c r="T24" s="48"/>
      <c r="U24" s="48"/>
    </row>
    <row r="25" spans="1:21" ht="15.6" thickBot="1" x14ac:dyDescent="0.4">
      <c r="A25" s="51" t="s">
        <v>142</v>
      </c>
      <c r="B25" s="62">
        <v>2671932</v>
      </c>
      <c r="C25" s="167">
        <v>178385</v>
      </c>
      <c r="D25" s="167">
        <v>6542</v>
      </c>
      <c r="E25" s="156" t="s">
        <v>326</v>
      </c>
      <c r="F25" s="167">
        <v>-30000</v>
      </c>
      <c r="G25" s="156" t="s">
        <v>326</v>
      </c>
      <c r="H25" s="171">
        <v>996</v>
      </c>
      <c r="I25" s="172">
        <v>2827855</v>
      </c>
      <c r="J25" s="146">
        <v>5.8000000000000003E-2</v>
      </c>
      <c r="K25" s="48"/>
      <c r="L25" s="48"/>
      <c r="M25" s="48"/>
      <c r="N25" s="48"/>
      <c r="O25" s="48"/>
      <c r="P25" s="48"/>
      <c r="Q25" s="48"/>
      <c r="R25" s="48"/>
      <c r="S25" s="48"/>
      <c r="T25" s="48"/>
      <c r="U25" s="48"/>
    </row>
    <row r="26" spans="1:21" ht="15.6" thickBot="1" x14ac:dyDescent="0.4">
      <c r="A26" s="63" t="s">
        <v>143</v>
      </c>
      <c r="B26" s="52"/>
      <c r="C26" s="142">
        <v>6.7000000000000004E-2</v>
      </c>
      <c r="D26" s="142">
        <v>2E-3</v>
      </c>
      <c r="E26" s="142">
        <v>0</v>
      </c>
      <c r="F26" s="142">
        <v>-1.0999999999999999E-2</v>
      </c>
      <c r="G26" s="142">
        <v>0</v>
      </c>
      <c r="H26" s="143">
        <v>0</v>
      </c>
      <c r="I26" s="144">
        <v>5.8000000000000003E-2</v>
      </c>
      <c r="J26" s="146"/>
      <c r="K26" s="48"/>
      <c r="L26" s="48"/>
      <c r="M26" s="48"/>
      <c r="N26" s="48"/>
      <c r="O26" s="48"/>
      <c r="P26" s="48"/>
      <c r="Q26" s="48"/>
      <c r="R26" s="48"/>
      <c r="S26" s="48"/>
      <c r="T26" s="48"/>
      <c r="U26" s="48"/>
    </row>
    <row r="27" spans="1:21" ht="15.6" thickBot="1" x14ac:dyDescent="0.4">
      <c r="A27" s="51"/>
      <c r="B27" s="52"/>
      <c r="C27" s="134"/>
      <c r="D27" s="134"/>
      <c r="E27" s="130"/>
      <c r="F27" s="130"/>
      <c r="G27" s="130"/>
      <c r="H27" s="132"/>
      <c r="I27" s="133"/>
      <c r="J27" s="146"/>
      <c r="K27" s="48"/>
      <c r="L27" s="48"/>
      <c r="M27" s="48"/>
      <c r="N27" s="48"/>
      <c r="O27" s="48"/>
      <c r="P27" s="48"/>
      <c r="Q27" s="48"/>
      <c r="R27" s="48"/>
      <c r="S27" s="48"/>
      <c r="T27" s="48"/>
      <c r="U27" s="48"/>
    </row>
    <row r="28" spans="1:21" ht="15.6" thickBot="1" x14ac:dyDescent="0.4">
      <c r="A28" s="51" t="s">
        <v>201</v>
      </c>
      <c r="B28" s="62">
        <v>3247326</v>
      </c>
      <c r="C28" s="167">
        <v>244631</v>
      </c>
      <c r="D28" s="167">
        <v>6542</v>
      </c>
      <c r="E28" s="167" t="s">
        <v>326</v>
      </c>
      <c r="F28" s="167">
        <v>-30000</v>
      </c>
      <c r="G28" s="167" t="s">
        <v>326</v>
      </c>
      <c r="H28" s="171">
        <v>996</v>
      </c>
      <c r="I28" s="172">
        <v>3469495</v>
      </c>
      <c r="J28" s="146">
        <v>6.8000000000000005E-2</v>
      </c>
      <c r="K28" s="48"/>
      <c r="L28" s="48"/>
      <c r="M28" s="48"/>
      <c r="N28" s="48"/>
      <c r="O28" s="48"/>
      <c r="P28" s="48"/>
      <c r="Q28" s="48"/>
      <c r="R28" s="48"/>
      <c r="S28" s="48"/>
      <c r="T28" s="48"/>
      <c r="U28" s="48"/>
    </row>
    <row r="29" spans="1:21" ht="15.6" thickBot="1" x14ac:dyDescent="0.4">
      <c r="A29" s="64" t="s">
        <v>197</v>
      </c>
      <c r="B29" s="65"/>
      <c r="C29" s="153">
        <v>7.4999999999999997E-2</v>
      </c>
      <c r="D29" s="153">
        <v>2E-3</v>
      </c>
      <c r="E29" s="142">
        <v>0</v>
      </c>
      <c r="F29" s="142">
        <v>-8.9999999999999993E-3</v>
      </c>
      <c r="G29" s="153">
        <v>0</v>
      </c>
      <c r="H29" s="154">
        <v>0</v>
      </c>
      <c r="I29" s="152">
        <v>6.8000000000000005E-2</v>
      </c>
      <c r="J29" s="148"/>
      <c r="K29" s="48"/>
      <c r="L29" s="48"/>
      <c r="M29" s="48"/>
      <c r="N29" s="48"/>
      <c r="O29" s="48"/>
      <c r="P29" s="48"/>
      <c r="Q29" s="48"/>
      <c r="R29" s="48"/>
      <c r="S29" s="48"/>
      <c r="T29" s="48"/>
      <c r="U29" s="48"/>
    </row>
    <row r="30" spans="1:21" ht="15.6" thickBot="1" x14ac:dyDescent="0.4">
      <c r="A30" s="66"/>
      <c r="B30" s="67"/>
      <c r="C30" s="273"/>
      <c r="D30" s="166"/>
      <c r="E30" s="274"/>
      <c r="F30" s="167"/>
      <c r="G30" s="273"/>
      <c r="H30" s="168"/>
      <c r="I30" s="169"/>
      <c r="J30" s="149"/>
      <c r="K30" s="48"/>
      <c r="L30" s="48"/>
      <c r="M30" s="48"/>
      <c r="N30" s="48"/>
      <c r="O30" s="48"/>
      <c r="P30" s="48"/>
      <c r="Q30" s="48"/>
      <c r="R30" s="48"/>
      <c r="S30" s="48"/>
      <c r="T30" s="48"/>
      <c r="U30" s="48"/>
    </row>
    <row r="31" spans="1:21" ht="15.6" thickBot="1" x14ac:dyDescent="0.4">
      <c r="A31" s="66" t="s">
        <v>202</v>
      </c>
      <c r="B31" s="68">
        <v>-714065</v>
      </c>
      <c r="C31" s="166" t="s">
        <v>326</v>
      </c>
      <c r="D31" s="166">
        <v>-6542</v>
      </c>
      <c r="E31" s="167">
        <v>-9335</v>
      </c>
      <c r="F31" s="167">
        <v>30000</v>
      </c>
      <c r="G31" s="166">
        <v>-5097</v>
      </c>
      <c r="H31" s="168">
        <v>-7082</v>
      </c>
      <c r="I31" s="169">
        <v>-712121</v>
      </c>
      <c r="J31" s="149">
        <v>-3.0000000000000001E-3</v>
      </c>
      <c r="K31" s="48"/>
      <c r="L31" s="48"/>
      <c r="M31" s="48"/>
      <c r="N31" s="48"/>
      <c r="O31" s="48"/>
      <c r="P31" s="48"/>
      <c r="Q31" s="48"/>
      <c r="R31" s="48"/>
      <c r="S31" s="48"/>
      <c r="T31" s="48"/>
      <c r="U31" s="48"/>
    </row>
    <row r="32" spans="1:21" ht="15.6" thickBot="1" x14ac:dyDescent="0.4">
      <c r="A32" s="69" t="s">
        <v>17</v>
      </c>
      <c r="B32" s="129">
        <v>283897</v>
      </c>
      <c r="C32" s="163" t="s">
        <v>326</v>
      </c>
      <c r="D32" s="163">
        <v>-6542</v>
      </c>
      <c r="E32" s="164">
        <v>-9335</v>
      </c>
      <c r="F32" s="164">
        <v>30000</v>
      </c>
      <c r="G32" s="163">
        <v>-5097</v>
      </c>
      <c r="H32" s="165">
        <v>-36735</v>
      </c>
      <c r="I32" s="170">
        <v>256188</v>
      </c>
      <c r="J32" s="150">
        <v>-9.8000000000000004E-2</v>
      </c>
      <c r="K32" s="48"/>
      <c r="L32" s="48"/>
      <c r="M32" s="48"/>
      <c r="N32" s="48"/>
      <c r="O32" s="48"/>
      <c r="P32" s="48"/>
      <c r="Q32" s="48"/>
      <c r="R32" s="48"/>
      <c r="S32" s="48"/>
      <c r="T32" s="48"/>
      <c r="U32" s="48"/>
    </row>
    <row r="33" spans="1:21" ht="15.6" thickBot="1" x14ac:dyDescent="0.4">
      <c r="A33" s="69" t="s">
        <v>198</v>
      </c>
      <c r="B33" s="129">
        <v>158191</v>
      </c>
      <c r="C33" s="163" t="s">
        <v>326</v>
      </c>
      <c r="D33" s="163" t="s">
        <v>326</v>
      </c>
      <c r="E33" s="164" t="s">
        <v>326</v>
      </c>
      <c r="F33" s="164" t="s">
        <v>326</v>
      </c>
      <c r="G33" s="163" t="s">
        <v>326</v>
      </c>
      <c r="H33" s="165">
        <v>551</v>
      </c>
      <c r="I33" s="170">
        <v>158742</v>
      </c>
      <c r="J33" s="150">
        <v>3.0000000000000001E-3</v>
      </c>
      <c r="K33" s="48"/>
      <c r="L33" s="48"/>
      <c r="M33" s="48"/>
      <c r="N33" s="48"/>
      <c r="O33" s="48"/>
      <c r="P33" s="48"/>
      <c r="Q33" s="48"/>
      <c r="R33" s="48"/>
      <c r="S33" s="48"/>
      <c r="T33" s="48"/>
      <c r="U33" s="48"/>
    </row>
    <row r="34" spans="1:21" ht="15.6" thickBot="1" x14ac:dyDescent="0.4">
      <c r="A34" s="69" t="s">
        <v>199</v>
      </c>
      <c r="B34" s="129">
        <v>-1156153</v>
      </c>
      <c r="C34" s="163" t="s">
        <v>326</v>
      </c>
      <c r="D34" s="163" t="s">
        <v>326</v>
      </c>
      <c r="E34" s="164" t="s">
        <v>326</v>
      </c>
      <c r="F34" s="164" t="s">
        <v>326</v>
      </c>
      <c r="G34" s="163" t="s">
        <v>326</v>
      </c>
      <c r="H34" s="165">
        <v>29102</v>
      </c>
      <c r="I34" s="170">
        <v>-1127051</v>
      </c>
      <c r="J34" s="150">
        <v>-2.5000000000000001E-2</v>
      </c>
      <c r="K34" s="48"/>
      <c r="L34" s="48"/>
      <c r="M34" s="48"/>
      <c r="N34" s="48"/>
      <c r="O34" s="48"/>
      <c r="P34" s="48"/>
      <c r="Q34" s="48"/>
      <c r="R34" s="48"/>
      <c r="S34" s="48"/>
      <c r="T34" s="48"/>
      <c r="U34" s="48"/>
    </row>
    <row r="35" spans="1:21" ht="15.6" thickBot="1" x14ac:dyDescent="0.4">
      <c r="A35" s="71"/>
      <c r="B35" s="70"/>
      <c r="C35" s="155"/>
      <c r="D35" s="155"/>
      <c r="E35" s="156"/>
      <c r="F35" s="156"/>
      <c r="G35" s="155"/>
      <c r="H35" s="157"/>
      <c r="I35" s="158"/>
      <c r="J35" s="151"/>
      <c r="K35" s="48"/>
      <c r="L35" s="48"/>
      <c r="M35" s="48"/>
      <c r="N35" s="48"/>
      <c r="O35" s="48"/>
      <c r="P35" s="48"/>
      <c r="Q35" s="48"/>
      <c r="R35" s="48"/>
      <c r="S35" s="48"/>
      <c r="T35" s="48"/>
      <c r="U35" s="48"/>
    </row>
    <row r="36" spans="1:21" ht="15.6" thickBot="1" x14ac:dyDescent="0.4">
      <c r="A36" s="71" t="s">
        <v>203</v>
      </c>
      <c r="B36" s="70">
        <v>4275</v>
      </c>
      <c r="C36" s="155" t="s">
        <v>326</v>
      </c>
      <c r="D36" s="155" t="s">
        <v>326</v>
      </c>
      <c r="E36" s="156" t="s">
        <v>326</v>
      </c>
      <c r="F36" s="156" t="s">
        <v>326</v>
      </c>
      <c r="G36" s="155">
        <v>-3791</v>
      </c>
      <c r="H36" s="157">
        <v>4986</v>
      </c>
      <c r="I36" s="158">
        <v>5470</v>
      </c>
      <c r="J36" s="151">
        <v>0.28000000000000003</v>
      </c>
      <c r="K36" s="48"/>
      <c r="L36" s="48"/>
      <c r="M36" s="48"/>
      <c r="N36" s="48"/>
      <c r="O36" s="48"/>
      <c r="P36" s="48"/>
      <c r="Q36" s="48"/>
      <c r="R36" s="48"/>
      <c r="S36" s="48"/>
      <c r="T36" s="48"/>
      <c r="U36" s="48"/>
    </row>
    <row r="37" spans="1:21" ht="15.6" thickBot="1" x14ac:dyDescent="0.4">
      <c r="A37" s="69" t="s">
        <v>144</v>
      </c>
      <c r="B37" s="59" t="s">
        <v>326</v>
      </c>
      <c r="C37" s="163" t="s">
        <v>326</v>
      </c>
      <c r="D37" s="163" t="s">
        <v>326</v>
      </c>
      <c r="E37" s="164" t="s">
        <v>326</v>
      </c>
      <c r="F37" s="164" t="s">
        <v>326</v>
      </c>
      <c r="G37" s="163">
        <v>-3791</v>
      </c>
      <c r="H37" s="165">
        <v>3791</v>
      </c>
      <c r="I37" s="275" t="s">
        <v>326</v>
      </c>
      <c r="J37" s="150">
        <v>0</v>
      </c>
      <c r="K37" s="48"/>
      <c r="L37" s="48"/>
      <c r="M37" s="48"/>
      <c r="N37" s="48"/>
      <c r="O37" s="48"/>
      <c r="P37" s="48"/>
      <c r="Q37" s="48"/>
      <c r="R37" s="48"/>
      <c r="S37" s="48"/>
      <c r="T37" s="48"/>
      <c r="U37" s="48"/>
    </row>
    <row r="38" spans="1:21" ht="15.6" thickBot="1" x14ac:dyDescent="0.4">
      <c r="A38" s="71"/>
      <c r="B38" s="70"/>
      <c r="C38" s="155"/>
      <c r="D38" s="155"/>
      <c r="E38" s="156"/>
      <c r="F38" s="156"/>
      <c r="G38" s="155"/>
      <c r="H38" s="157"/>
      <c r="I38" s="158"/>
      <c r="J38" s="151"/>
      <c r="K38" s="48"/>
      <c r="L38" s="48"/>
      <c r="M38" s="48"/>
      <c r="N38" s="48"/>
      <c r="O38" s="48"/>
      <c r="P38" s="48"/>
      <c r="Q38" s="48"/>
      <c r="R38" s="48"/>
      <c r="S38" s="48"/>
      <c r="T38" s="48"/>
      <c r="U38" s="48"/>
    </row>
    <row r="39" spans="1:21" ht="15.6" thickBot="1" x14ac:dyDescent="0.4">
      <c r="A39" s="66" t="s">
        <v>204</v>
      </c>
      <c r="B39" s="68">
        <v>2537536</v>
      </c>
      <c r="C39" s="166">
        <v>244631</v>
      </c>
      <c r="D39" s="166" t="s">
        <v>326</v>
      </c>
      <c r="E39" s="167">
        <v>-9335</v>
      </c>
      <c r="F39" s="167" t="s">
        <v>326</v>
      </c>
      <c r="G39" s="166">
        <v>-8888</v>
      </c>
      <c r="H39" s="168">
        <v>-1100</v>
      </c>
      <c r="I39" s="169">
        <v>2762844</v>
      </c>
      <c r="J39" s="149">
        <v>8.8999999999999996E-2</v>
      </c>
      <c r="K39" s="48"/>
      <c r="L39" s="48"/>
      <c r="M39" s="48"/>
      <c r="N39" s="48"/>
      <c r="O39" s="48"/>
      <c r="P39" s="48"/>
      <c r="Q39" s="48"/>
      <c r="R39" s="48"/>
      <c r="S39" s="48"/>
      <c r="T39" s="48"/>
      <c r="U39" s="48"/>
    </row>
    <row r="40" spans="1:21" ht="15.6" thickBot="1" x14ac:dyDescent="0.4">
      <c r="A40" s="64" t="s">
        <v>200</v>
      </c>
      <c r="B40" s="72"/>
      <c r="C40" s="153">
        <v>9.6000000000000002E-2</v>
      </c>
      <c r="D40" s="153">
        <v>0</v>
      </c>
      <c r="E40" s="142">
        <v>-4.0000000000000001E-3</v>
      </c>
      <c r="F40" s="142">
        <v>0</v>
      </c>
      <c r="G40" s="153">
        <v>-4.0000000000000001E-3</v>
      </c>
      <c r="H40" s="154">
        <v>0</v>
      </c>
      <c r="I40" s="152">
        <v>8.8999999999999996E-2</v>
      </c>
      <c r="J40" s="152"/>
      <c r="K40" s="48"/>
      <c r="L40" s="48"/>
      <c r="M40" s="48"/>
      <c r="N40" s="48"/>
      <c r="O40" s="48"/>
      <c r="P40" s="48"/>
      <c r="Q40" s="48"/>
      <c r="R40" s="48"/>
      <c r="S40" s="48"/>
      <c r="T40" s="48"/>
      <c r="U40" s="48"/>
    </row>
    <row r="41" spans="1:21" ht="15.6" thickBot="1" x14ac:dyDescent="0.4">
      <c r="A41" s="71"/>
      <c r="B41" s="72"/>
      <c r="C41" s="139"/>
      <c r="D41" s="139"/>
      <c r="E41" s="131"/>
      <c r="F41" s="131"/>
      <c r="G41" s="139"/>
      <c r="H41" s="140"/>
      <c r="I41" s="141"/>
      <c r="J41" s="148"/>
      <c r="K41" s="48"/>
      <c r="L41" s="48"/>
      <c r="M41" s="48"/>
      <c r="N41" s="48"/>
      <c r="O41" s="48"/>
      <c r="P41" s="48"/>
      <c r="Q41" s="48"/>
      <c r="R41" s="48"/>
      <c r="S41" s="48"/>
      <c r="T41" s="48"/>
      <c r="U41" s="48"/>
    </row>
    <row r="42" spans="1:21" ht="15.6" thickBot="1" x14ac:dyDescent="0.4">
      <c r="A42" s="71" t="s">
        <v>327</v>
      </c>
      <c r="B42" s="70">
        <v>46575944</v>
      </c>
      <c r="C42" s="155" t="s">
        <v>326</v>
      </c>
      <c r="D42" s="155" t="s">
        <v>326</v>
      </c>
      <c r="E42" s="156">
        <v>-354000</v>
      </c>
      <c r="F42" s="156" t="s">
        <v>326</v>
      </c>
      <c r="G42" s="155" t="s">
        <v>326</v>
      </c>
      <c r="H42" s="157" t="s">
        <v>326</v>
      </c>
      <c r="I42" s="158">
        <v>46221944</v>
      </c>
      <c r="J42" s="151">
        <v>-8.0000000000000002E-3</v>
      </c>
      <c r="K42" s="48"/>
      <c r="L42" s="48"/>
      <c r="M42" s="48"/>
      <c r="N42" s="48"/>
      <c r="O42" s="48"/>
      <c r="P42" s="48"/>
      <c r="Q42" s="48"/>
      <c r="R42" s="48"/>
      <c r="S42" s="48"/>
      <c r="T42" s="48"/>
      <c r="U42" s="48"/>
    </row>
    <row r="43" spans="1:21" ht="15.6" thickBot="1" x14ac:dyDescent="0.4">
      <c r="A43" s="66" t="s">
        <v>239</v>
      </c>
      <c r="B43" s="73">
        <v>54.48</v>
      </c>
      <c r="C43" s="159">
        <v>5.25</v>
      </c>
      <c r="D43" s="159">
        <v>0</v>
      </c>
      <c r="E43" s="160">
        <v>0.22</v>
      </c>
      <c r="F43" s="160">
        <v>0</v>
      </c>
      <c r="G43" s="159">
        <v>-0.19</v>
      </c>
      <c r="H43" s="161">
        <v>0</v>
      </c>
      <c r="I43" s="162">
        <v>59.77</v>
      </c>
      <c r="J43" s="149">
        <v>9.7000000000000003E-2</v>
      </c>
      <c r="K43" s="48"/>
      <c r="L43" s="48"/>
      <c r="M43" s="48"/>
      <c r="N43" s="48"/>
      <c r="O43" s="48"/>
      <c r="P43" s="48"/>
      <c r="Q43" s="48"/>
      <c r="R43" s="48"/>
      <c r="S43" s="49"/>
      <c r="T43" s="48"/>
      <c r="U43" s="48"/>
    </row>
    <row r="44" spans="1:21" ht="15.6" thickBot="1" x14ac:dyDescent="0.4">
      <c r="A44" s="64" t="s">
        <v>240</v>
      </c>
      <c r="B44" s="67"/>
      <c r="C44" s="153">
        <v>9.6000000000000002E-2</v>
      </c>
      <c r="D44" s="153">
        <v>0</v>
      </c>
      <c r="E44" s="142">
        <v>4.0000000000000001E-3</v>
      </c>
      <c r="F44" s="142">
        <v>0</v>
      </c>
      <c r="G44" s="153">
        <v>-3.0000000000000001E-3</v>
      </c>
      <c r="H44" s="154">
        <v>0</v>
      </c>
      <c r="I44" s="152">
        <v>9.7000000000000003E-2</v>
      </c>
      <c r="J44" s="138"/>
      <c r="K44" s="48"/>
      <c r="L44" s="48"/>
      <c r="M44" s="48"/>
      <c r="N44" s="48"/>
      <c r="O44" s="48"/>
      <c r="P44" s="48"/>
      <c r="Q44" s="48"/>
      <c r="R44" s="48"/>
      <c r="S44" s="48"/>
      <c r="T44" s="48"/>
      <c r="U44" s="48"/>
    </row>
    <row r="45" spans="1:21" x14ac:dyDescent="0.35">
      <c r="A45"/>
      <c r="B45"/>
      <c r="C45"/>
      <c r="D45"/>
      <c r="E45"/>
      <c r="F45"/>
      <c r="G45"/>
      <c r="H45"/>
      <c r="I45"/>
      <c r="J45" s="14"/>
      <c r="K45" s="48"/>
    </row>
    <row r="46" spans="1:21" x14ac:dyDescent="0.35">
      <c r="A46"/>
      <c r="B46"/>
      <c r="C46"/>
      <c r="D46"/>
      <c r="E46"/>
      <c r="F46"/>
      <c r="G46"/>
      <c r="H46"/>
      <c r="I46"/>
      <c r="J46" s="14"/>
      <c r="K46" s="48"/>
    </row>
    <row r="47" spans="1:21" x14ac:dyDescent="0.35">
      <c r="A47" s="444" t="s">
        <v>242</v>
      </c>
      <c r="B47" s="444"/>
      <c r="C47" s="444"/>
      <c r="D47" s="444"/>
      <c r="E47" s="444"/>
      <c r="F47" s="444"/>
      <c r="K47" s="48"/>
    </row>
    <row r="48" spans="1:21" x14ac:dyDescent="0.35">
      <c r="A48" s="444"/>
      <c r="B48" s="444"/>
      <c r="C48" s="444"/>
      <c r="D48" s="444"/>
      <c r="E48" s="444"/>
      <c r="F48" s="444"/>
    </row>
    <row r="49" spans="1:6" x14ac:dyDescent="0.35">
      <c r="A49" s="444"/>
      <c r="B49" s="444"/>
      <c r="C49" s="444"/>
      <c r="D49" s="444"/>
      <c r="E49" s="444"/>
      <c r="F49" s="444"/>
    </row>
    <row r="50" spans="1:6" ht="15" customHeight="1" x14ac:dyDescent="0.35">
      <c r="A50" s="270" t="s">
        <v>328</v>
      </c>
      <c r="B50" s="269"/>
      <c r="C50" s="269"/>
      <c r="D50" s="269"/>
      <c r="E50" s="269"/>
      <c r="F50" s="269"/>
    </row>
    <row r="51" spans="1:6" x14ac:dyDescent="0.35">
      <c r="A51" s="269"/>
      <c r="B51" s="269"/>
      <c r="C51" s="269"/>
      <c r="D51" s="269"/>
      <c r="E51" s="269"/>
      <c r="F51" s="269"/>
    </row>
    <row r="52" spans="1:6" x14ac:dyDescent="0.35">
      <c r="A52" s="269"/>
      <c r="B52" s="269"/>
      <c r="C52" s="269"/>
      <c r="D52" s="269"/>
      <c r="E52" s="269"/>
      <c r="F52" s="269"/>
    </row>
  </sheetData>
  <mergeCells count="9">
    <mergeCell ref="I6:I7"/>
    <mergeCell ref="J6:J7"/>
    <mergeCell ref="A47:F49"/>
    <mergeCell ref="A6:A7"/>
    <mergeCell ref="B6:B7"/>
    <mergeCell ref="C6:C7"/>
    <mergeCell ref="F6:F7"/>
    <mergeCell ref="G6:G7"/>
    <mergeCell ref="H6:H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E5F5-CEB1-476C-B98B-7ADEA75A6A67}">
  <sheetPr>
    <tabColor rgb="FF113A3F"/>
  </sheetPr>
  <dimension ref="A1:R24"/>
  <sheetViews>
    <sheetView showGridLines="0" zoomScale="80" zoomScaleNormal="80" workbookViewId="0">
      <pane ySplit="3" topLeftCell="A4" activePane="bottomLeft" state="frozen"/>
      <selection activeCell="C9" sqref="C9:J44"/>
      <selection pane="bottomLeft" activeCell="A6" sqref="A6"/>
    </sheetView>
  </sheetViews>
  <sheetFormatPr defaultColWidth="8.88671875" defaultRowHeight="15" x14ac:dyDescent="0.35"/>
  <cols>
    <col min="1" max="1" width="41.109375" style="5" bestFit="1" customWidth="1"/>
    <col min="2" max="4" width="9.77734375" style="5" customWidth="1"/>
    <col min="5" max="5" width="11.21875" style="5" bestFit="1" customWidth="1"/>
    <col min="6" max="9" width="9.77734375" style="5" customWidth="1"/>
    <col min="10" max="10" width="10.33203125" style="5" customWidth="1"/>
    <col min="11" max="12" width="9.77734375" style="5" customWidth="1"/>
    <col min="13" max="13" width="9.109375" style="5" customWidth="1"/>
    <col min="14" max="14" width="8.88671875" style="5"/>
    <col min="15" max="15" width="9.5546875" style="5" bestFit="1" customWidth="1"/>
    <col min="16" max="16" width="35.109375" style="5" customWidth="1"/>
    <col min="17" max="17" width="42.6640625" style="5" customWidth="1"/>
    <col min="18" max="18" width="10.109375" style="5" bestFit="1" customWidth="1"/>
    <col min="19" max="19" width="10.33203125" style="5" bestFit="1" customWidth="1"/>
    <col min="20" max="20" width="12.88671875" style="5" bestFit="1" customWidth="1"/>
    <col min="21" max="21" width="9" style="5" bestFit="1" customWidth="1"/>
    <col min="22" max="16384" width="8.88671875" style="5"/>
  </cols>
  <sheetData>
    <row r="1" spans="1:18" x14ac:dyDescent="0.35">
      <c r="A1" s="1" t="s">
        <v>2</v>
      </c>
    </row>
    <row r="2" spans="1:18" x14ac:dyDescent="0.35">
      <c r="A2" s="1" t="s">
        <v>222</v>
      </c>
    </row>
    <row r="3" spans="1:18" x14ac:dyDescent="0.35">
      <c r="A3" s="2" t="s">
        <v>0</v>
      </c>
      <c r="L3" s="11"/>
      <c r="M3" s="11"/>
    </row>
    <row r="5" spans="1:18" ht="15.6" customHeight="1" thickBot="1" x14ac:dyDescent="0.4">
      <c r="B5" s="455" t="s">
        <v>307</v>
      </c>
      <c r="C5" s="455"/>
      <c r="D5" s="455"/>
      <c r="E5" s="455"/>
      <c r="F5" s="456"/>
      <c r="G5" s="457" t="s">
        <v>308</v>
      </c>
      <c r="H5" s="458"/>
      <c r="I5" s="458"/>
      <c r="J5" s="458"/>
      <c r="K5" s="458"/>
      <c r="L5" s="458"/>
    </row>
    <row r="6" spans="1:18" ht="46.2" thickTop="1" thickBot="1" x14ac:dyDescent="0.4">
      <c r="A6" s="43" t="s">
        <v>215</v>
      </c>
      <c r="B6" s="25">
        <v>44469</v>
      </c>
      <c r="C6" s="25">
        <v>44377</v>
      </c>
      <c r="D6" s="25" t="s">
        <v>20</v>
      </c>
      <c r="E6" s="25">
        <v>44196</v>
      </c>
      <c r="F6" s="25" t="s">
        <v>20</v>
      </c>
      <c r="G6" s="178">
        <v>44469</v>
      </c>
      <c r="H6" s="178">
        <v>44377</v>
      </c>
      <c r="I6" s="178" t="s">
        <v>20</v>
      </c>
      <c r="J6" s="178">
        <v>44196</v>
      </c>
      <c r="K6" s="179" t="s">
        <v>20</v>
      </c>
      <c r="L6" s="179" t="s">
        <v>243</v>
      </c>
    </row>
    <row r="7" spans="1:18" ht="15.6" thickTop="1" x14ac:dyDescent="0.35">
      <c r="A7" s="26" t="s">
        <v>216</v>
      </c>
      <c r="B7" s="180"/>
      <c r="C7" s="180"/>
      <c r="D7" s="180"/>
      <c r="E7" s="181"/>
      <c r="F7" s="182"/>
      <c r="G7" s="31">
        <v>641640</v>
      </c>
      <c r="H7" s="31">
        <v>575394</v>
      </c>
      <c r="I7" s="286">
        <v>0.115</v>
      </c>
      <c r="J7" s="37">
        <v>531558</v>
      </c>
      <c r="K7" s="33">
        <v>0.20699999999999999</v>
      </c>
      <c r="L7" s="33">
        <v>0.185</v>
      </c>
      <c r="N7" s="48"/>
      <c r="O7" s="48"/>
      <c r="P7" s="48"/>
      <c r="Q7" s="48"/>
      <c r="R7" s="48"/>
    </row>
    <row r="8" spans="1:18" x14ac:dyDescent="0.35">
      <c r="A8" s="27" t="s">
        <v>16</v>
      </c>
      <c r="B8" s="183"/>
      <c r="C8" s="183"/>
      <c r="D8" s="183"/>
      <c r="E8" s="184"/>
      <c r="F8" s="185"/>
      <c r="G8" s="32">
        <v>641640</v>
      </c>
      <c r="H8" s="32">
        <v>575394</v>
      </c>
      <c r="I8" s="291">
        <v>0.115</v>
      </c>
      <c r="J8" s="38">
        <v>531558</v>
      </c>
      <c r="K8" s="34">
        <v>0.20699999999999999</v>
      </c>
      <c r="L8" s="34">
        <v>0.185</v>
      </c>
      <c r="N8" s="48"/>
      <c r="O8" s="48"/>
      <c r="P8" s="48"/>
      <c r="Q8" s="48"/>
      <c r="R8" s="48"/>
    </row>
    <row r="9" spans="1:18" x14ac:dyDescent="0.35">
      <c r="A9" s="26" t="s">
        <v>217</v>
      </c>
      <c r="B9" s="31">
        <v>4686515</v>
      </c>
      <c r="C9" s="31">
        <v>4632745</v>
      </c>
      <c r="D9" s="286">
        <v>1.2E-2</v>
      </c>
      <c r="E9" s="37">
        <v>4333143</v>
      </c>
      <c r="F9" s="33">
        <v>8.2000000000000003E-2</v>
      </c>
      <c r="G9" s="31">
        <v>2827855</v>
      </c>
      <c r="H9" s="31">
        <v>2671932</v>
      </c>
      <c r="I9" s="286">
        <v>5.8000000000000003E-2</v>
      </c>
      <c r="J9" s="37">
        <v>2376130</v>
      </c>
      <c r="K9" s="33">
        <v>0.19</v>
      </c>
      <c r="L9" s="33">
        <v>0.81499999999999995</v>
      </c>
      <c r="N9" s="48"/>
      <c r="O9" s="48"/>
      <c r="P9" s="48"/>
      <c r="Q9" s="48"/>
      <c r="R9" s="48"/>
    </row>
    <row r="10" spans="1:18" x14ac:dyDescent="0.35">
      <c r="A10" s="26" t="s">
        <v>248</v>
      </c>
      <c r="B10" s="31">
        <v>3243902</v>
      </c>
      <c r="C10" s="31">
        <v>3104119</v>
      </c>
      <c r="D10" s="286">
        <v>4.4999999999999998E-2</v>
      </c>
      <c r="E10" s="37">
        <v>2846664</v>
      </c>
      <c r="F10" s="33">
        <v>0.14000000000000001</v>
      </c>
      <c r="G10" s="31">
        <v>2245284</v>
      </c>
      <c r="H10" s="31">
        <v>2084776</v>
      </c>
      <c r="I10" s="286">
        <v>7.6999999999999999E-2</v>
      </c>
      <c r="J10" s="37">
        <v>1858237</v>
      </c>
      <c r="K10" s="33">
        <v>0.20799999999999999</v>
      </c>
      <c r="L10" s="33">
        <v>0.64700000000000002</v>
      </c>
      <c r="N10" s="48"/>
      <c r="O10" s="48"/>
      <c r="P10" s="48"/>
      <c r="Q10" s="48"/>
      <c r="R10" s="48"/>
    </row>
    <row r="11" spans="1:18" x14ac:dyDescent="0.35">
      <c r="A11" s="28" t="s">
        <v>233</v>
      </c>
      <c r="B11" s="13">
        <v>1007139</v>
      </c>
      <c r="C11" s="13">
        <v>964045</v>
      </c>
      <c r="D11" s="287">
        <v>4.4999999999999998E-2</v>
      </c>
      <c r="E11" s="39">
        <v>836918</v>
      </c>
      <c r="F11" s="16">
        <v>0.20300000000000001</v>
      </c>
      <c r="G11" s="13">
        <v>723969</v>
      </c>
      <c r="H11" s="13">
        <v>685821</v>
      </c>
      <c r="I11" s="287">
        <v>5.6000000000000001E-2</v>
      </c>
      <c r="J11" s="39">
        <v>571656</v>
      </c>
      <c r="K11" s="16">
        <v>0.26600000000000001</v>
      </c>
      <c r="L11" s="16">
        <v>0.20899999999999999</v>
      </c>
      <c r="N11" s="48"/>
      <c r="O11" s="48"/>
      <c r="P11" s="48"/>
      <c r="Q11" s="48"/>
      <c r="R11" s="48"/>
    </row>
    <row r="12" spans="1:18" x14ac:dyDescent="0.35">
      <c r="A12" s="28" t="s">
        <v>244</v>
      </c>
      <c r="B12" s="13">
        <v>916449</v>
      </c>
      <c r="C12" s="13">
        <v>878013</v>
      </c>
      <c r="D12" s="287">
        <v>4.3999999999999997E-2</v>
      </c>
      <c r="E12" s="39">
        <v>835876</v>
      </c>
      <c r="F12" s="16">
        <v>9.6000000000000002E-2</v>
      </c>
      <c r="G12" s="13">
        <v>617626</v>
      </c>
      <c r="H12" s="13">
        <v>580402</v>
      </c>
      <c r="I12" s="287">
        <v>6.4000000000000001E-2</v>
      </c>
      <c r="J12" s="39">
        <v>552745</v>
      </c>
      <c r="K12" s="16">
        <v>0.11700000000000001</v>
      </c>
      <c r="L12" s="16">
        <v>0.17799999999999999</v>
      </c>
      <c r="N12" s="48"/>
      <c r="O12" s="48"/>
      <c r="P12" s="48"/>
      <c r="Q12" s="48"/>
      <c r="R12" s="48"/>
    </row>
    <row r="13" spans="1:18" x14ac:dyDescent="0.35">
      <c r="A13" s="28" t="s">
        <v>51</v>
      </c>
      <c r="B13" s="42">
        <v>1057001</v>
      </c>
      <c r="C13" s="42">
        <v>1011491</v>
      </c>
      <c r="D13" s="288">
        <v>4.4999999999999998E-2</v>
      </c>
      <c r="E13" s="39">
        <v>930892</v>
      </c>
      <c r="F13" s="16">
        <v>0.13500000000000001</v>
      </c>
      <c r="G13" s="42">
        <v>619739</v>
      </c>
      <c r="H13" s="42">
        <v>548230</v>
      </c>
      <c r="I13" s="288">
        <v>0.13</v>
      </c>
      <c r="J13" s="39">
        <v>471148</v>
      </c>
      <c r="K13" s="16">
        <v>0.315</v>
      </c>
      <c r="L13" s="16">
        <v>0.17899999999999999</v>
      </c>
      <c r="N13" s="48"/>
      <c r="O13" s="48"/>
      <c r="P13" s="48"/>
      <c r="Q13" s="48"/>
      <c r="R13" s="48"/>
    </row>
    <row r="14" spans="1:18" x14ac:dyDescent="0.35">
      <c r="A14" s="28" t="s">
        <v>245</v>
      </c>
      <c r="B14" s="13">
        <v>263313</v>
      </c>
      <c r="C14" s="13">
        <v>250570</v>
      </c>
      <c r="D14" s="287">
        <v>5.0999999999999997E-2</v>
      </c>
      <c r="E14" s="39">
        <v>242978</v>
      </c>
      <c r="F14" s="16">
        <v>8.4000000000000005E-2</v>
      </c>
      <c r="G14" s="13">
        <v>283950</v>
      </c>
      <c r="H14" s="13">
        <v>270323</v>
      </c>
      <c r="I14" s="287">
        <v>0.05</v>
      </c>
      <c r="J14" s="39">
        <v>262688</v>
      </c>
      <c r="K14" s="16">
        <v>8.1000000000000003E-2</v>
      </c>
      <c r="L14" s="16">
        <v>8.2000000000000003E-2</v>
      </c>
      <c r="N14" s="48"/>
      <c r="O14" s="48"/>
      <c r="P14" s="48"/>
      <c r="Q14" s="48"/>
      <c r="R14" s="48"/>
    </row>
    <row r="15" spans="1:18" x14ac:dyDescent="0.35">
      <c r="A15" s="115" t="s">
        <v>246</v>
      </c>
      <c r="B15" s="15">
        <v>216435</v>
      </c>
      <c r="C15" s="15">
        <v>206351</v>
      </c>
      <c r="D15" s="289">
        <v>4.9000000000000002E-2</v>
      </c>
      <c r="E15" s="116">
        <v>197806</v>
      </c>
      <c r="F15" s="117">
        <v>9.4E-2</v>
      </c>
      <c r="G15" s="15">
        <v>216435</v>
      </c>
      <c r="H15" s="15">
        <v>206351</v>
      </c>
      <c r="I15" s="289">
        <v>4.9000000000000002E-2</v>
      </c>
      <c r="J15" s="116">
        <v>197806</v>
      </c>
      <c r="K15" s="117">
        <v>9.4E-2</v>
      </c>
      <c r="L15" s="117">
        <v>6.2E-2</v>
      </c>
      <c r="N15" s="48"/>
      <c r="O15" s="48"/>
      <c r="P15" s="48"/>
      <c r="Q15" s="48"/>
      <c r="R15" s="48"/>
    </row>
    <row r="16" spans="1:18" x14ac:dyDescent="0.35">
      <c r="A16" s="118" t="s">
        <v>247</v>
      </c>
      <c r="B16" s="119">
        <v>46878</v>
      </c>
      <c r="C16" s="119">
        <v>44219</v>
      </c>
      <c r="D16" s="290">
        <v>0.06</v>
      </c>
      <c r="E16" s="120">
        <v>45172</v>
      </c>
      <c r="F16" s="121">
        <v>3.7999999999999999E-2</v>
      </c>
      <c r="G16" s="119">
        <v>67515</v>
      </c>
      <c r="H16" s="119">
        <v>63972</v>
      </c>
      <c r="I16" s="290">
        <v>5.5E-2</v>
      </c>
      <c r="J16" s="120">
        <v>64882</v>
      </c>
      <c r="K16" s="121">
        <v>4.1000000000000002E-2</v>
      </c>
      <c r="L16" s="121">
        <v>1.9E-2</v>
      </c>
      <c r="N16" s="48"/>
      <c r="O16" s="48"/>
      <c r="P16" s="48"/>
      <c r="Q16" s="48"/>
      <c r="R16" s="48"/>
    </row>
    <row r="17" spans="1:18" x14ac:dyDescent="0.35">
      <c r="A17" s="26" t="s">
        <v>249</v>
      </c>
      <c r="B17" s="31">
        <v>627439</v>
      </c>
      <c r="C17" s="31">
        <v>650684</v>
      </c>
      <c r="D17" s="286">
        <v>-3.5999999999999997E-2</v>
      </c>
      <c r="E17" s="37">
        <v>608298</v>
      </c>
      <c r="F17" s="33">
        <v>3.1E-2</v>
      </c>
      <c r="G17" s="31">
        <v>336599</v>
      </c>
      <c r="H17" s="31">
        <v>344768</v>
      </c>
      <c r="I17" s="286">
        <v>-2.4E-2</v>
      </c>
      <c r="J17" s="37">
        <v>302964</v>
      </c>
      <c r="K17" s="33">
        <v>0.111</v>
      </c>
      <c r="L17" s="33">
        <v>9.7000000000000003E-2</v>
      </c>
      <c r="N17" s="48"/>
      <c r="O17" s="48"/>
      <c r="P17" s="48"/>
      <c r="Q17" s="48"/>
      <c r="R17" s="48"/>
    </row>
    <row r="18" spans="1:18" x14ac:dyDescent="0.35">
      <c r="A18" s="28" t="s">
        <v>52</v>
      </c>
      <c r="B18" s="13">
        <v>488323</v>
      </c>
      <c r="C18" s="13">
        <v>506860</v>
      </c>
      <c r="D18" s="287">
        <v>-3.6999999999999998E-2</v>
      </c>
      <c r="E18" s="39">
        <v>489269</v>
      </c>
      <c r="F18" s="16">
        <v>-2E-3</v>
      </c>
      <c r="G18" s="13">
        <v>209134</v>
      </c>
      <c r="H18" s="13">
        <v>221109</v>
      </c>
      <c r="I18" s="287">
        <v>-5.3999999999999999E-2</v>
      </c>
      <c r="J18" s="39">
        <v>209902</v>
      </c>
      <c r="K18" s="16">
        <v>-4.0000000000000001E-3</v>
      </c>
      <c r="L18" s="16">
        <v>0.06</v>
      </c>
      <c r="N18" s="48"/>
      <c r="O18" s="48"/>
      <c r="P18" s="48"/>
      <c r="Q18" s="48"/>
      <c r="R18" s="48"/>
    </row>
    <row r="19" spans="1:18" x14ac:dyDescent="0.35">
      <c r="A19" s="29" t="s">
        <v>311</v>
      </c>
      <c r="B19" s="32">
        <v>139116</v>
      </c>
      <c r="C19" s="32">
        <v>143824</v>
      </c>
      <c r="D19" s="291">
        <v>-3.3000000000000002E-2</v>
      </c>
      <c r="E19" s="40">
        <v>119029</v>
      </c>
      <c r="F19" s="34">
        <v>0.16900000000000001</v>
      </c>
      <c r="G19" s="32">
        <v>127465</v>
      </c>
      <c r="H19" s="32">
        <v>123659</v>
      </c>
      <c r="I19" s="291">
        <v>3.1E-2</v>
      </c>
      <c r="J19" s="40">
        <v>93062</v>
      </c>
      <c r="K19" s="34">
        <v>0.37</v>
      </c>
      <c r="L19" s="34">
        <v>3.6999999999999998E-2</v>
      </c>
      <c r="N19" s="48"/>
      <c r="O19" s="48"/>
      <c r="P19" s="48"/>
      <c r="Q19" s="48"/>
      <c r="R19" s="48"/>
    </row>
    <row r="20" spans="1:18" x14ac:dyDescent="0.35">
      <c r="A20" s="30" t="s">
        <v>250</v>
      </c>
      <c r="B20" s="31">
        <v>815174</v>
      </c>
      <c r="C20" s="31">
        <v>877942</v>
      </c>
      <c r="D20" s="286">
        <v>-7.0999999999999994E-2</v>
      </c>
      <c r="E20" s="41">
        <v>878181</v>
      </c>
      <c r="F20" s="33">
        <v>-7.1999999999999995E-2</v>
      </c>
      <c r="G20" s="31">
        <v>245972</v>
      </c>
      <c r="H20" s="31">
        <v>242388</v>
      </c>
      <c r="I20" s="286">
        <v>1.4999999999999999E-2</v>
      </c>
      <c r="J20" s="41">
        <v>214929</v>
      </c>
      <c r="K20" s="33">
        <v>0.14399999999999999</v>
      </c>
      <c r="L20" s="33">
        <v>7.0999999999999994E-2</v>
      </c>
      <c r="N20" s="48"/>
      <c r="O20" s="48"/>
      <c r="P20" s="48"/>
      <c r="Q20" s="48"/>
      <c r="R20" s="48"/>
    </row>
    <row r="21" spans="1:18" x14ac:dyDescent="0.35">
      <c r="A21" s="30" t="s">
        <v>218</v>
      </c>
      <c r="B21" s="180"/>
      <c r="C21" s="180"/>
      <c r="D21" s="180"/>
      <c r="E21" s="186"/>
      <c r="F21" s="182"/>
      <c r="G21" s="31">
        <v>3469495</v>
      </c>
      <c r="H21" s="31">
        <v>3247326</v>
      </c>
      <c r="I21" s="286">
        <v>6.8000000000000005E-2</v>
      </c>
      <c r="J21" s="41">
        <v>2907688</v>
      </c>
      <c r="K21" s="33">
        <v>0.193</v>
      </c>
      <c r="L21" s="33">
        <v>1</v>
      </c>
      <c r="N21" s="48"/>
      <c r="O21" s="48"/>
      <c r="P21" s="48"/>
      <c r="Q21" s="48"/>
      <c r="R21" s="48"/>
    </row>
    <row r="22" spans="1:18" x14ac:dyDescent="0.35">
      <c r="A22"/>
      <c r="B22"/>
      <c r="C22"/>
      <c r="D22"/>
      <c r="E22"/>
      <c r="F22"/>
      <c r="G22"/>
      <c r="H22"/>
      <c r="I22"/>
      <c r="J22"/>
      <c r="K22"/>
      <c r="L22"/>
    </row>
    <row r="23" spans="1:18" x14ac:dyDescent="0.35">
      <c r="A23" s="284"/>
      <c r="B23"/>
      <c r="C23"/>
      <c r="D23"/>
      <c r="E23"/>
      <c r="F23"/>
      <c r="G23"/>
      <c r="H23"/>
      <c r="I23"/>
      <c r="J23"/>
      <c r="K23"/>
      <c r="L23"/>
    </row>
    <row r="24" spans="1:18" x14ac:dyDescent="0.35">
      <c r="A24" s="284" t="s">
        <v>347</v>
      </c>
      <c r="B24"/>
      <c r="C24"/>
      <c r="D24"/>
      <c r="E24"/>
      <c r="F24"/>
      <c r="G24"/>
      <c r="H24"/>
      <c r="I24"/>
      <c r="J24"/>
      <c r="K24"/>
      <c r="L24"/>
    </row>
  </sheetData>
  <mergeCells count="2">
    <mergeCell ref="B5:F5"/>
    <mergeCell ref="G5:L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C215-0BD9-486E-B28C-E40963193798}">
  <sheetPr>
    <tabColor rgb="FF113A3F"/>
  </sheetPr>
  <dimension ref="A1:J29"/>
  <sheetViews>
    <sheetView showGridLines="0" zoomScale="80" zoomScaleNormal="80" workbookViewId="0">
      <pane ySplit="3" topLeftCell="A4" activePane="bottomLeft" state="frozen"/>
      <selection activeCell="C9" sqref="C9:J44"/>
      <selection pane="bottomLeft" activeCell="A6" sqref="A6:A7"/>
    </sheetView>
  </sheetViews>
  <sheetFormatPr defaultColWidth="42.6640625" defaultRowHeight="15" x14ac:dyDescent="0.35"/>
  <cols>
    <col min="1" max="1" width="42.6640625" style="5"/>
    <col min="2" max="2" width="23.21875" style="5" bestFit="1" customWidth="1"/>
    <col min="3" max="3" width="13.33203125" style="5" customWidth="1"/>
    <col min="4" max="4" width="19.88671875" style="5" bestFit="1" customWidth="1"/>
    <col min="5" max="5" width="14.109375" style="5" bestFit="1" customWidth="1"/>
    <col min="6" max="16384" width="42.6640625" style="5"/>
  </cols>
  <sheetData>
    <row r="1" spans="1:10" x14ac:dyDescent="0.35">
      <c r="A1" s="1" t="s">
        <v>2</v>
      </c>
    </row>
    <row r="2" spans="1:10" x14ac:dyDescent="0.35">
      <c r="A2" s="1" t="s">
        <v>333</v>
      </c>
    </row>
    <row r="3" spans="1:10" x14ac:dyDescent="0.35">
      <c r="A3" s="2" t="s">
        <v>0</v>
      </c>
      <c r="B3" s="11"/>
      <c r="C3" s="11"/>
      <c r="D3" s="11"/>
      <c r="E3" s="11"/>
      <c r="F3" s="11"/>
    </row>
    <row r="6" spans="1:10" ht="15" customHeight="1" x14ac:dyDescent="0.35">
      <c r="A6" s="459" t="s">
        <v>145</v>
      </c>
      <c r="B6" s="461" t="s">
        <v>213</v>
      </c>
      <c r="C6" s="461" t="s">
        <v>256</v>
      </c>
      <c r="D6" s="461" t="s">
        <v>257</v>
      </c>
      <c r="E6" s="461" t="s">
        <v>18</v>
      </c>
    </row>
    <row r="7" spans="1:10" ht="15.6" thickBot="1" x14ac:dyDescent="0.4">
      <c r="A7" s="460"/>
      <c r="B7" s="462"/>
      <c r="C7" s="462"/>
      <c r="D7" s="462" t="s">
        <v>252</v>
      </c>
      <c r="E7" s="462"/>
    </row>
    <row r="8" spans="1:10" ht="15.6" thickBot="1" x14ac:dyDescent="0.4">
      <c r="A8" s="22" t="s">
        <v>211</v>
      </c>
      <c r="B8" s="47">
        <v>-1</v>
      </c>
      <c r="C8" s="47">
        <v>-2</v>
      </c>
      <c r="D8" s="47">
        <v>-3</v>
      </c>
      <c r="E8" s="23" t="s">
        <v>19</v>
      </c>
    </row>
    <row r="9" spans="1:10" x14ac:dyDescent="0.35">
      <c r="A9" s="74" t="s">
        <v>21</v>
      </c>
      <c r="B9" s="75"/>
      <c r="C9" s="75"/>
      <c r="D9" s="75"/>
      <c r="E9" s="76">
        <v>110082</v>
      </c>
      <c r="G9" s="12"/>
      <c r="H9" s="12"/>
      <c r="I9" s="12"/>
      <c r="J9" s="12"/>
    </row>
    <row r="10" spans="1:10" x14ac:dyDescent="0.35">
      <c r="A10" s="77" t="s">
        <v>16</v>
      </c>
      <c r="B10" s="78"/>
      <c r="C10" s="78"/>
      <c r="D10" s="78"/>
      <c r="E10" s="79">
        <v>110082</v>
      </c>
      <c r="G10" s="12"/>
      <c r="H10" s="12"/>
      <c r="I10" s="12"/>
      <c r="J10" s="12"/>
    </row>
    <row r="11" spans="1:10" x14ac:dyDescent="0.35">
      <c r="A11" s="80" t="s">
        <v>22</v>
      </c>
      <c r="B11" s="81">
        <v>628477</v>
      </c>
      <c r="C11" s="81">
        <v>1978</v>
      </c>
      <c r="D11" s="81">
        <v>-155457</v>
      </c>
      <c r="E11" s="82">
        <v>474998</v>
      </c>
      <c r="G11" s="12"/>
      <c r="H11" s="12"/>
      <c r="I11" s="12"/>
      <c r="J11" s="12"/>
    </row>
    <row r="12" spans="1:10" x14ac:dyDescent="0.35">
      <c r="A12" s="83" t="s">
        <v>253</v>
      </c>
      <c r="B12" s="84">
        <v>562739</v>
      </c>
      <c r="C12" s="84" t="s">
        <v>326</v>
      </c>
      <c r="D12" s="84">
        <v>-147390</v>
      </c>
      <c r="E12" s="85">
        <v>415349</v>
      </c>
      <c r="G12" s="12"/>
      <c r="H12" s="12"/>
      <c r="I12" s="12"/>
      <c r="J12" s="12"/>
    </row>
    <row r="13" spans="1:10" x14ac:dyDescent="0.35">
      <c r="A13" s="89" t="s">
        <v>233</v>
      </c>
      <c r="B13" s="87">
        <v>329222</v>
      </c>
      <c r="C13" s="87" t="s">
        <v>326</v>
      </c>
      <c r="D13" s="87">
        <v>-165364</v>
      </c>
      <c r="E13" s="88">
        <v>163858</v>
      </c>
      <c r="G13" s="12"/>
      <c r="H13" s="12"/>
      <c r="I13" s="12"/>
      <c r="J13" s="12"/>
    </row>
    <row r="14" spans="1:10" x14ac:dyDescent="0.35">
      <c r="A14" s="89" t="s">
        <v>244</v>
      </c>
      <c r="B14" s="87">
        <v>58719</v>
      </c>
      <c r="C14" s="87" t="s">
        <v>326</v>
      </c>
      <c r="D14" s="87">
        <v>17622</v>
      </c>
      <c r="E14" s="88">
        <v>76341</v>
      </c>
      <c r="G14" s="12"/>
      <c r="H14" s="12"/>
      <c r="I14" s="12"/>
      <c r="J14" s="12"/>
    </row>
    <row r="15" spans="1:10" x14ac:dyDescent="0.35">
      <c r="A15" s="89" t="s">
        <v>51</v>
      </c>
      <c r="B15" s="87">
        <v>167957</v>
      </c>
      <c r="C15" s="87" t="s">
        <v>326</v>
      </c>
      <c r="D15" s="87">
        <v>-20600</v>
      </c>
      <c r="E15" s="88">
        <v>147357</v>
      </c>
      <c r="G15" s="12"/>
      <c r="H15" s="12"/>
      <c r="I15" s="12"/>
      <c r="J15" s="12"/>
    </row>
    <row r="16" spans="1:10" x14ac:dyDescent="0.35">
      <c r="A16" s="89" t="s">
        <v>235</v>
      </c>
      <c r="B16" s="87">
        <v>6841</v>
      </c>
      <c r="C16" s="87" t="s">
        <v>326</v>
      </c>
      <c r="D16" s="87">
        <v>20952</v>
      </c>
      <c r="E16" s="88">
        <v>27793</v>
      </c>
      <c r="G16" s="12"/>
      <c r="H16" s="12"/>
      <c r="I16" s="12"/>
      <c r="J16" s="12"/>
    </row>
    <row r="17" spans="1:10" x14ac:dyDescent="0.35">
      <c r="A17" s="86" t="s">
        <v>31</v>
      </c>
      <c r="B17" s="90">
        <v>16346</v>
      </c>
      <c r="C17" s="90" t="s">
        <v>326</v>
      </c>
      <c r="D17" s="90">
        <v>6821</v>
      </c>
      <c r="E17" s="91">
        <v>23167</v>
      </c>
      <c r="G17" s="12"/>
      <c r="H17" s="12"/>
      <c r="I17" s="12"/>
      <c r="J17" s="12"/>
    </row>
    <row r="18" spans="1:10" x14ac:dyDescent="0.35">
      <c r="A18" s="86" t="s">
        <v>236</v>
      </c>
      <c r="B18" s="90">
        <v>-9505</v>
      </c>
      <c r="C18" s="90" t="s">
        <v>326</v>
      </c>
      <c r="D18" s="90">
        <v>14131</v>
      </c>
      <c r="E18" s="90">
        <v>4626</v>
      </c>
      <c r="G18" s="12"/>
      <c r="H18" s="12"/>
      <c r="I18" s="12"/>
      <c r="J18" s="12"/>
    </row>
    <row r="19" spans="1:10" x14ac:dyDescent="0.35">
      <c r="A19" s="83" t="s">
        <v>251</v>
      </c>
      <c r="B19" s="84">
        <v>22477</v>
      </c>
      <c r="C19" s="84">
        <v>2593</v>
      </c>
      <c r="D19" s="84">
        <v>5645</v>
      </c>
      <c r="E19" s="85">
        <v>30715</v>
      </c>
      <c r="G19" s="12"/>
      <c r="H19" s="12"/>
      <c r="I19" s="12"/>
      <c r="J19" s="12"/>
    </row>
    <row r="20" spans="1:10" x14ac:dyDescent="0.35">
      <c r="A20" s="89" t="s">
        <v>52</v>
      </c>
      <c r="B20" s="87">
        <v>6893</v>
      </c>
      <c r="C20" s="87">
        <v>1578</v>
      </c>
      <c r="D20" s="87">
        <v>632</v>
      </c>
      <c r="E20" s="88">
        <v>9103</v>
      </c>
      <c r="G20" s="12"/>
      <c r="H20" s="12"/>
      <c r="I20" s="12"/>
      <c r="J20" s="12"/>
    </row>
    <row r="21" spans="1:10" x14ac:dyDescent="0.35">
      <c r="A21" s="89" t="s">
        <v>15</v>
      </c>
      <c r="B21" s="87">
        <v>15584</v>
      </c>
      <c r="C21" s="87">
        <v>1015</v>
      </c>
      <c r="D21" s="87">
        <v>5013</v>
      </c>
      <c r="E21" s="88">
        <v>21612</v>
      </c>
      <c r="G21" s="12"/>
      <c r="H21" s="12"/>
      <c r="I21" s="12"/>
      <c r="J21" s="12"/>
    </row>
    <row r="22" spans="1:10" x14ac:dyDescent="0.35">
      <c r="A22" s="83" t="s">
        <v>1</v>
      </c>
      <c r="B22" s="84">
        <v>43261</v>
      </c>
      <c r="C22" s="84">
        <v>-615</v>
      </c>
      <c r="D22" s="84">
        <v>-13712</v>
      </c>
      <c r="E22" s="85">
        <v>28934</v>
      </c>
      <c r="G22" s="12"/>
      <c r="H22" s="12"/>
      <c r="I22" s="12"/>
      <c r="J22" s="12"/>
    </row>
    <row r="23" spans="1:10" ht="15.6" thickBot="1" x14ac:dyDescent="0.4">
      <c r="A23" s="24" t="s">
        <v>212</v>
      </c>
      <c r="B23" s="44">
        <v>628477</v>
      </c>
      <c r="C23" s="44">
        <v>1978</v>
      </c>
      <c r="D23" s="44">
        <v>-155457</v>
      </c>
      <c r="E23" s="44">
        <v>585080</v>
      </c>
      <c r="G23" s="12"/>
      <c r="H23" s="12"/>
      <c r="I23" s="12"/>
      <c r="J23" s="12"/>
    </row>
    <row r="24" spans="1:10" x14ac:dyDescent="0.35">
      <c r="A24"/>
      <c r="B24"/>
      <c r="C24"/>
      <c r="D24"/>
      <c r="E24"/>
    </row>
    <row r="25" spans="1:10" x14ac:dyDescent="0.35">
      <c r="A25"/>
      <c r="B25"/>
      <c r="C25"/>
      <c r="D25"/>
      <c r="E25"/>
    </row>
    <row r="26" spans="1:10" x14ac:dyDescent="0.35">
      <c r="A26" s="284" t="s">
        <v>214</v>
      </c>
      <c r="B26"/>
      <c r="C26"/>
      <c r="D26"/>
      <c r="E26"/>
    </row>
    <row r="27" spans="1:10" x14ac:dyDescent="0.35">
      <c r="A27" s="284" t="s">
        <v>255</v>
      </c>
      <c r="B27"/>
      <c r="C27"/>
      <c r="D27"/>
      <c r="E27"/>
    </row>
    <row r="28" spans="1:10" x14ac:dyDescent="0.35">
      <c r="A28" s="284" t="s">
        <v>254</v>
      </c>
      <c r="B28"/>
      <c r="C28"/>
      <c r="D28"/>
      <c r="E28"/>
    </row>
    <row r="29" spans="1:10" x14ac:dyDescent="0.35">
      <c r="A29" s="284"/>
    </row>
  </sheetData>
  <mergeCells count="5">
    <mergeCell ref="A6:A7"/>
    <mergeCell ref="B6:B7"/>
    <mergeCell ref="C6:C7"/>
    <mergeCell ref="D6:D7"/>
    <mergeCell ref="E6:E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E6D27-3808-4332-8AD9-C6BDFC6B6D35}">
  <sheetPr>
    <tabColor rgb="FF113A3F"/>
  </sheetPr>
  <dimension ref="A1:J29"/>
  <sheetViews>
    <sheetView showGridLines="0" zoomScale="80" zoomScaleNormal="80" workbookViewId="0">
      <pane ySplit="3" topLeftCell="A4" activePane="bottomLeft" state="frozen"/>
      <selection activeCell="C9" sqref="C9:J44"/>
      <selection pane="bottomLeft" activeCell="A6" sqref="A6:A7"/>
    </sheetView>
  </sheetViews>
  <sheetFormatPr defaultColWidth="42.6640625" defaultRowHeight="15" x14ac:dyDescent="0.35"/>
  <cols>
    <col min="1" max="1" width="42.6640625" style="5"/>
    <col min="2" max="2" width="23.21875" style="5" bestFit="1" customWidth="1"/>
    <col min="3" max="3" width="13.33203125" style="5" customWidth="1"/>
    <col min="4" max="4" width="19.88671875" style="5" bestFit="1" customWidth="1"/>
    <col min="5" max="5" width="14.109375" style="5" bestFit="1" customWidth="1"/>
    <col min="6" max="16384" width="42.6640625" style="5"/>
  </cols>
  <sheetData>
    <row r="1" spans="1:10" x14ac:dyDescent="0.35">
      <c r="A1" s="1" t="s">
        <v>2</v>
      </c>
    </row>
    <row r="2" spans="1:10" x14ac:dyDescent="0.35">
      <c r="A2" s="1" t="s">
        <v>334</v>
      </c>
    </row>
    <row r="3" spans="1:10" x14ac:dyDescent="0.35">
      <c r="A3" s="2" t="s">
        <v>0</v>
      </c>
      <c r="B3" s="11"/>
      <c r="C3" s="11"/>
      <c r="D3" s="11"/>
      <c r="E3" s="11"/>
      <c r="F3" s="11"/>
    </row>
    <row r="6" spans="1:10" ht="15" customHeight="1" x14ac:dyDescent="0.35">
      <c r="A6" s="459" t="s">
        <v>145</v>
      </c>
      <c r="B6" s="461" t="s">
        <v>213</v>
      </c>
      <c r="C6" s="461" t="s">
        <v>256</v>
      </c>
      <c r="D6" s="461" t="s">
        <v>257</v>
      </c>
      <c r="E6" s="461" t="s">
        <v>18</v>
      </c>
    </row>
    <row r="7" spans="1:10" ht="15.6" thickBot="1" x14ac:dyDescent="0.4">
      <c r="A7" s="460"/>
      <c r="B7" s="462"/>
      <c r="C7" s="462"/>
      <c r="D7" s="462" t="s">
        <v>252</v>
      </c>
      <c r="E7" s="462"/>
    </row>
    <row r="8" spans="1:10" ht="15.6" thickBot="1" x14ac:dyDescent="0.4">
      <c r="A8" s="22" t="s">
        <v>211</v>
      </c>
      <c r="B8" s="47">
        <v>-1</v>
      </c>
      <c r="C8" s="47">
        <v>-2</v>
      </c>
      <c r="D8" s="47">
        <v>-3</v>
      </c>
      <c r="E8" s="23" t="s">
        <v>19</v>
      </c>
    </row>
    <row r="9" spans="1:10" x14ac:dyDescent="0.35">
      <c r="A9" s="74" t="s">
        <v>21</v>
      </c>
      <c r="B9" s="75"/>
      <c r="C9" s="75"/>
      <c r="D9" s="75"/>
      <c r="E9" s="76">
        <v>66246</v>
      </c>
      <c r="G9" s="12"/>
      <c r="H9" s="12"/>
      <c r="I9" s="12"/>
      <c r="J9" s="12"/>
    </row>
    <row r="10" spans="1:10" x14ac:dyDescent="0.35">
      <c r="A10" s="77" t="s">
        <v>16</v>
      </c>
      <c r="B10" s="78"/>
      <c r="C10" s="78"/>
      <c r="D10" s="78"/>
      <c r="E10" s="79">
        <v>66246</v>
      </c>
      <c r="G10" s="12"/>
      <c r="H10" s="12"/>
      <c r="I10" s="12"/>
      <c r="J10" s="12"/>
    </row>
    <row r="11" spans="1:10" x14ac:dyDescent="0.35">
      <c r="A11" s="80" t="s">
        <v>22</v>
      </c>
      <c r="B11" s="81">
        <v>236357</v>
      </c>
      <c r="C11" s="81">
        <v>1213</v>
      </c>
      <c r="D11" s="81">
        <v>-59185</v>
      </c>
      <c r="E11" s="82">
        <v>178385</v>
      </c>
      <c r="G11" s="12"/>
      <c r="H11" s="12"/>
      <c r="I11" s="12"/>
      <c r="J11" s="12"/>
    </row>
    <row r="12" spans="1:10" x14ac:dyDescent="0.35">
      <c r="A12" s="83" t="s">
        <v>253</v>
      </c>
      <c r="B12" s="84">
        <v>236931</v>
      </c>
      <c r="C12" s="84" t="s">
        <v>326</v>
      </c>
      <c r="D12" s="84">
        <v>-51672</v>
      </c>
      <c r="E12" s="85">
        <v>185259</v>
      </c>
      <c r="G12" s="12"/>
      <c r="H12" s="12"/>
      <c r="I12" s="12"/>
      <c r="J12" s="12"/>
    </row>
    <row r="13" spans="1:10" x14ac:dyDescent="0.35">
      <c r="A13" s="89" t="s">
        <v>233</v>
      </c>
      <c r="B13" s="87">
        <v>60576</v>
      </c>
      <c r="C13" s="87" t="s">
        <v>326</v>
      </c>
      <c r="D13" s="87">
        <v>-10883</v>
      </c>
      <c r="E13" s="88">
        <v>49693</v>
      </c>
      <c r="G13" s="12"/>
      <c r="H13" s="12"/>
      <c r="I13" s="12"/>
      <c r="J13" s="12"/>
    </row>
    <row r="14" spans="1:10" x14ac:dyDescent="0.35">
      <c r="A14" s="89" t="s">
        <v>244</v>
      </c>
      <c r="B14" s="87">
        <v>57187</v>
      </c>
      <c r="C14" s="87" t="s">
        <v>326</v>
      </c>
      <c r="D14" s="87">
        <v>-8503</v>
      </c>
      <c r="E14" s="88">
        <v>48684</v>
      </c>
      <c r="G14" s="12"/>
      <c r="H14" s="12"/>
      <c r="I14" s="12"/>
      <c r="J14" s="12"/>
    </row>
    <row r="15" spans="1:10" x14ac:dyDescent="0.35">
      <c r="A15" s="89" t="s">
        <v>51</v>
      </c>
      <c r="B15" s="87">
        <v>103546</v>
      </c>
      <c r="C15" s="87" t="s">
        <v>326</v>
      </c>
      <c r="D15" s="87">
        <v>-32286</v>
      </c>
      <c r="E15" s="88">
        <v>71260</v>
      </c>
      <c r="G15" s="12"/>
      <c r="H15" s="12"/>
      <c r="I15" s="12"/>
      <c r="J15" s="12"/>
    </row>
    <row r="16" spans="1:10" x14ac:dyDescent="0.35">
      <c r="A16" s="89" t="s">
        <v>235</v>
      </c>
      <c r="B16" s="87">
        <v>15622</v>
      </c>
      <c r="C16" s="87" t="s">
        <v>326</v>
      </c>
      <c r="D16" s="87" t="s">
        <v>326</v>
      </c>
      <c r="E16" s="88">
        <v>15622</v>
      </c>
      <c r="G16" s="12"/>
      <c r="H16" s="12"/>
      <c r="I16" s="12"/>
      <c r="J16" s="12"/>
    </row>
    <row r="17" spans="1:10" x14ac:dyDescent="0.35">
      <c r="A17" s="86" t="s">
        <v>31</v>
      </c>
      <c r="B17" s="90">
        <v>10084</v>
      </c>
      <c r="C17" s="90" t="s">
        <v>326</v>
      </c>
      <c r="D17" s="90" t="s">
        <v>326</v>
      </c>
      <c r="E17" s="91">
        <v>10084</v>
      </c>
      <c r="G17" s="12"/>
      <c r="H17" s="12"/>
      <c r="I17" s="12"/>
      <c r="J17" s="12"/>
    </row>
    <row r="18" spans="1:10" x14ac:dyDescent="0.35">
      <c r="A18" s="86" t="s">
        <v>236</v>
      </c>
      <c r="B18" s="90">
        <v>5538</v>
      </c>
      <c r="C18" s="90" t="s">
        <v>326</v>
      </c>
      <c r="D18" s="90" t="s">
        <v>326</v>
      </c>
      <c r="E18" s="90">
        <v>5538</v>
      </c>
      <c r="G18" s="12"/>
      <c r="H18" s="12"/>
      <c r="I18" s="12"/>
      <c r="J18" s="12"/>
    </row>
    <row r="19" spans="1:10" x14ac:dyDescent="0.35">
      <c r="A19" s="83" t="s">
        <v>251</v>
      </c>
      <c r="B19" s="84">
        <v>-7686</v>
      </c>
      <c r="C19" s="84">
        <v>1578</v>
      </c>
      <c r="D19" s="84">
        <v>-3487</v>
      </c>
      <c r="E19" s="85">
        <v>-9595</v>
      </c>
      <c r="G19" s="12"/>
      <c r="H19" s="12"/>
      <c r="I19" s="12"/>
      <c r="J19" s="12"/>
    </row>
    <row r="20" spans="1:10" x14ac:dyDescent="0.35">
      <c r="A20" s="89" t="s">
        <v>52</v>
      </c>
      <c r="B20" s="87">
        <v>-6708</v>
      </c>
      <c r="C20" s="87">
        <v>1578</v>
      </c>
      <c r="D20" s="87">
        <v>-2870</v>
      </c>
      <c r="E20" s="88">
        <v>-8000</v>
      </c>
      <c r="G20" s="12"/>
      <c r="H20" s="12"/>
      <c r="I20" s="12"/>
      <c r="J20" s="12"/>
    </row>
    <row r="21" spans="1:10" x14ac:dyDescent="0.35">
      <c r="A21" s="89" t="s">
        <v>15</v>
      </c>
      <c r="B21" s="87">
        <v>-978</v>
      </c>
      <c r="C21" s="87" t="s">
        <v>326</v>
      </c>
      <c r="D21" s="87">
        <v>-617</v>
      </c>
      <c r="E21" s="88">
        <v>-1595</v>
      </c>
      <c r="G21" s="12"/>
      <c r="H21" s="12"/>
      <c r="I21" s="12"/>
      <c r="J21" s="12"/>
    </row>
    <row r="22" spans="1:10" x14ac:dyDescent="0.35">
      <c r="A22" s="83" t="s">
        <v>1</v>
      </c>
      <c r="B22" s="84">
        <v>7112</v>
      </c>
      <c r="C22" s="84">
        <v>-365</v>
      </c>
      <c r="D22" s="84">
        <v>-4026</v>
      </c>
      <c r="E22" s="85">
        <v>2721</v>
      </c>
      <c r="G22" s="12"/>
      <c r="H22" s="12"/>
      <c r="I22" s="12"/>
      <c r="J22" s="12"/>
    </row>
    <row r="23" spans="1:10" ht="15.6" thickBot="1" x14ac:dyDescent="0.4">
      <c r="A23" s="24" t="s">
        <v>212</v>
      </c>
      <c r="B23" s="44">
        <v>236357</v>
      </c>
      <c r="C23" s="44">
        <v>1213</v>
      </c>
      <c r="D23" s="44">
        <v>-59185</v>
      </c>
      <c r="E23" s="44">
        <v>244631</v>
      </c>
      <c r="G23" s="12"/>
      <c r="H23" s="12"/>
      <c r="I23" s="12"/>
      <c r="J23" s="12"/>
    </row>
    <row r="24" spans="1:10" x14ac:dyDescent="0.35">
      <c r="A24"/>
      <c r="B24"/>
      <c r="C24"/>
      <c r="D24"/>
      <c r="E24"/>
    </row>
    <row r="25" spans="1:10" x14ac:dyDescent="0.35">
      <c r="A25"/>
      <c r="B25"/>
      <c r="C25"/>
      <c r="D25"/>
      <c r="E25"/>
    </row>
    <row r="26" spans="1:10" x14ac:dyDescent="0.35">
      <c r="A26" s="284" t="s">
        <v>214</v>
      </c>
      <c r="B26"/>
      <c r="C26"/>
      <c r="D26"/>
      <c r="E26"/>
    </row>
    <row r="27" spans="1:10" x14ac:dyDescent="0.35">
      <c r="A27" s="284" t="s">
        <v>255</v>
      </c>
      <c r="B27"/>
      <c r="C27"/>
      <c r="D27"/>
      <c r="E27"/>
    </row>
    <row r="28" spans="1:10" x14ac:dyDescent="0.35">
      <c r="A28" s="284" t="s">
        <v>254</v>
      </c>
      <c r="B28"/>
      <c r="C28"/>
      <c r="D28"/>
      <c r="E28"/>
    </row>
    <row r="29" spans="1:10" x14ac:dyDescent="0.35">
      <c r="A29" s="284"/>
    </row>
  </sheetData>
  <mergeCells count="5">
    <mergeCell ref="A6:A7"/>
    <mergeCell ref="B6:B7"/>
    <mergeCell ref="C6:C7"/>
    <mergeCell ref="D6:D7"/>
    <mergeCell ref="E6:E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C94D-A776-4BB4-9DA2-F0F0D26BB1B3}">
  <sheetPr>
    <tabColor rgb="FF113A3F"/>
  </sheetPr>
  <dimension ref="A1:P34"/>
  <sheetViews>
    <sheetView showGridLines="0" zoomScale="80" zoomScaleNormal="80" workbookViewId="0">
      <pane ySplit="3" topLeftCell="A4" activePane="bottomLeft" state="frozen"/>
      <selection activeCell="C9" sqref="C9:J44"/>
      <selection pane="bottomLeft" activeCell="A5" sqref="A5"/>
    </sheetView>
  </sheetViews>
  <sheetFormatPr defaultColWidth="8.88671875" defaultRowHeight="15" x14ac:dyDescent="0.35"/>
  <cols>
    <col min="1" max="1" width="73.5546875" style="5" customWidth="1"/>
    <col min="2" max="2" width="10.21875" style="5" bestFit="1" customWidth="1"/>
    <col min="3" max="3" width="10.109375" style="5" bestFit="1" customWidth="1"/>
    <col min="4" max="4" width="7.6640625" style="36" bestFit="1" customWidth="1"/>
    <col min="5" max="5" width="10.21875" style="5" bestFit="1" customWidth="1"/>
    <col min="6" max="6" width="10.109375" style="5" bestFit="1" customWidth="1"/>
    <col min="7" max="7" width="7.6640625" style="36" bestFit="1" customWidth="1"/>
    <col min="8" max="16384" width="8.88671875" style="5"/>
  </cols>
  <sheetData>
    <row r="1" spans="1:14" x14ac:dyDescent="0.35">
      <c r="A1" s="1" t="s">
        <v>2</v>
      </c>
    </row>
    <row r="2" spans="1:14" x14ac:dyDescent="0.35">
      <c r="A2" s="1" t="s">
        <v>221</v>
      </c>
    </row>
    <row r="3" spans="1:14" x14ac:dyDescent="0.35">
      <c r="A3" s="2" t="s">
        <v>0</v>
      </c>
      <c r="B3" s="11"/>
      <c r="C3" s="11"/>
      <c r="D3" s="45"/>
      <c r="E3" s="11"/>
      <c r="F3" s="11"/>
      <c r="G3" s="45"/>
    </row>
    <row r="5" spans="1:14" ht="15.6" thickBot="1" x14ac:dyDescent="0.4">
      <c r="A5" s="122" t="s">
        <v>205</v>
      </c>
      <c r="B5" s="20" t="s">
        <v>335</v>
      </c>
      <c r="C5" s="21" t="s">
        <v>336</v>
      </c>
      <c r="D5" s="46" t="s">
        <v>5</v>
      </c>
      <c r="E5" s="20" t="s">
        <v>337</v>
      </c>
      <c r="F5" s="21" t="s">
        <v>338</v>
      </c>
      <c r="G5" s="46" t="s">
        <v>5</v>
      </c>
    </row>
    <row r="6" spans="1:14" ht="15" customHeight="1" x14ac:dyDescent="0.35">
      <c r="A6" s="99" t="s">
        <v>206</v>
      </c>
      <c r="B6" s="100">
        <v>30000</v>
      </c>
      <c r="C6" s="101">
        <v>9972</v>
      </c>
      <c r="D6" s="102" t="s">
        <v>6</v>
      </c>
      <c r="E6" s="100">
        <v>44430</v>
      </c>
      <c r="F6" s="101">
        <v>14899</v>
      </c>
      <c r="G6" s="102" t="s">
        <v>6</v>
      </c>
      <c r="I6" s="48"/>
      <c r="J6" s="48"/>
      <c r="K6" s="48"/>
      <c r="L6" s="48"/>
      <c r="M6" s="48"/>
      <c r="N6" s="48"/>
    </row>
    <row r="7" spans="1:14" ht="15" customHeight="1" x14ac:dyDescent="0.35">
      <c r="A7" s="95" t="s">
        <v>39</v>
      </c>
      <c r="B7" s="103">
        <v>6267</v>
      </c>
      <c r="C7" s="94">
        <v>4834</v>
      </c>
      <c r="D7" s="104">
        <v>0.29599999999999999</v>
      </c>
      <c r="E7" s="103">
        <v>16884</v>
      </c>
      <c r="F7" s="94">
        <v>16650</v>
      </c>
      <c r="G7" s="104">
        <v>1.4E-2</v>
      </c>
      <c r="I7" s="48"/>
      <c r="J7" s="48"/>
      <c r="K7" s="48"/>
      <c r="L7" s="48"/>
      <c r="M7" s="48"/>
      <c r="N7" s="48"/>
    </row>
    <row r="8" spans="1:14" ht="15" customHeight="1" x14ac:dyDescent="0.35">
      <c r="A8" s="95" t="s">
        <v>207</v>
      </c>
      <c r="B8" s="103">
        <v>-547</v>
      </c>
      <c r="C8" s="94">
        <v>475</v>
      </c>
      <c r="D8" s="104" t="s">
        <v>6</v>
      </c>
      <c r="E8" s="103">
        <v>967</v>
      </c>
      <c r="F8" s="94">
        <v>-4103</v>
      </c>
      <c r="G8" s="104" t="s">
        <v>6</v>
      </c>
      <c r="I8" s="48"/>
      <c r="J8" s="48"/>
      <c r="K8" s="48"/>
      <c r="L8" s="48"/>
      <c r="M8" s="48"/>
      <c r="N8" s="48"/>
    </row>
    <row r="9" spans="1:14" ht="15" customHeight="1" x14ac:dyDescent="0.35">
      <c r="A9" s="95" t="s">
        <v>23</v>
      </c>
      <c r="B9" s="103">
        <v>-19519</v>
      </c>
      <c r="C9" s="94">
        <v>-15762</v>
      </c>
      <c r="D9" s="104">
        <v>0.23799999999999999</v>
      </c>
      <c r="E9" s="103">
        <v>-57039</v>
      </c>
      <c r="F9" s="94">
        <v>-45941</v>
      </c>
      <c r="G9" s="104">
        <v>0.24199999999999999</v>
      </c>
      <c r="I9" s="48"/>
      <c r="J9" s="48"/>
      <c r="K9" s="48"/>
      <c r="L9" s="48"/>
      <c r="M9" s="48"/>
      <c r="N9" s="48"/>
    </row>
    <row r="10" spans="1:14" x14ac:dyDescent="0.35">
      <c r="A10" s="105" t="s">
        <v>208</v>
      </c>
      <c r="B10" s="106">
        <v>16201</v>
      </c>
      <c r="C10" s="96">
        <v>-481</v>
      </c>
      <c r="D10" s="107" t="s">
        <v>6</v>
      </c>
      <c r="E10" s="106">
        <v>5242</v>
      </c>
      <c r="F10" s="96">
        <v>-18495</v>
      </c>
      <c r="G10" s="107" t="s">
        <v>6</v>
      </c>
      <c r="I10" s="48"/>
      <c r="J10" s="48"/>
      <c r="K10" s="48"/>
      <c r="L10" s="48"/>
      <c r="M10" s="48"/>
      <c r="N10" s="48"/>
    </row>
    <row r="11" spans="1:14" x14ac:dyDescent="0.35">
      <c r="A11" s="95" t="s">
        <v>24</v>
      </c>
      <c r="B11" s="103">
        <v>-8888</v>
      </c>
      <c r="C11" s="94">
        <v>-8448</v>
      </c>
      <c r="D11" s="104">
        <v>5.1999999999999998E-2</v>
      </c>
      <c r="E11" s="103">
        <v>-26984</v>
      </c>
      <c r="F11" s="94">
        <v>-23027</v>
      </c>
      <c r="G11" s="104">
        <v>0.17199999999999999</v>
      </c>
      <c r="I11" s="48"/>
      <c r="J11" s="48"/>
      <c r="K11" s="48"/>
      <c r="L11" s="48"/>
      <c r="M11" s="48"/>
      <c r="N11" s="48"/>
    </row>
    <row r="12" spans="1:14" x14ac:dyDescent="0.35">
      <c r="A12" s="97" t="s">
        <v>209</v>
      </c>
      <c r="B12" s="108">
        <v>7313</v>
      </c>
      <c r="C12" s="93">
        <v>-8929</v>
      </c>
      <c r="D12" s="109" t="s">
        <v>6</v>
      </c>
      <c r="E12" s="108">
        <v>-21742</v>
      </c>
      <c r="F12" s="93">
        <v>-41522</v>
      </c>
      <c r="G12" s="109">
        <v>-0.47599999999999998</v>
      </c>
      <c r="I12" s="48"/>
      <c r="J12" s="48"/>
      <c r="K12" s="48"/>
      <c r="L12" s="48"/>
      <c r="M12" s="48"/>
      <c r="N12" s="48"/>
    </row>
    <row r="13" spans="1:14" ht="13.05" customHeight="1" x14ac:dyDescent="0.35">
      <c r="A13" s="97"/>
      <c r="B13" s="108"/>
      <c r="C13" s="93"/>
      <c r="D13" s="104"/>
      <c r="E13" s="108"/>
      <c r="F13" s="93"/>
      <c r="G13" s="104"/>
    </row>
    <row r="14" spans="1:14" x14ac:dyDescent="0.35">
      <c r="A14" s="97" t="s">
        <v>25</v>
      </c>
      <c r="B14" s="108"/>
      <c r="C14" s="93"/>
      <c r="D14" s="104"/>
      <c r="E14" s="108"/>
      <c r="F14" s="93"/>
      <c r="G14" s="104"/>
    </row>
    <row r="15" spans="1:14" x14ac:dyDescent="0.35">
      <c r="A15" s="105" t="s">
        <v>26</v>
      </c>
      <c r="B15" s="106">
        <v>66246</v>
      </c>
      <c r="C15" s="96">
        <v>-135237</v>
      </c>
      <c r="D15" s="107" t="s">
        <v>6</v>
      </c>
      <c r="E15" s="106">
        <v>110082</v>
      </c>
      <c r="F15" s="96">
        <v>-432982</v>
      </c>
      <c r="G15" s="107" t="s">
        <v>6</v>
      </c>
      <c r="I15" s="48"/>
      <c r="J15" s="48"/>
      <c r="K15" s="48"/>
      <c r="L15" s="48"/>
      <c r="M15" s="48"/>
      <c r="N15" s="48"/>
    </row>
    <row r="16" spans="1:14" x14ac:dyDescent="0.35">
      <c r="A16" s="110" t="s">
        <v>27</v>
      </c>
      <c r="B16" s="111" t="s">
        <v>326</v>
      </c>
      <c r="C16" s="112">
        <v>-100935</v>
      </c>
      <c r="D16" s="113" t="s">
        <v>6</v>
      </c>
      <c r="E16" s="111" t="s">
        <v>326</v>
      </c>
      <c r="F16" s="112">
        <v>-195347</v>
      </c>
      <c r="G16" s="113" t="s">
        <v>6</v>
      </c>
      <c r="I16" s="48"/>
      <c r="J16" s="48"/>
      <c r="K16" s="48"/>
      <c r="L16" s="48"/>
      <c r="M16" s="48"/>
      <c r="N16" s="48"/>
    </row>
    <row r="17" spans="1:16" x14ac:dyDescent="0.35">
      <c r="A17" s="110" t="s">
        <v>28</v>
      </c>
      <c r="B17" s="111">
        <v>66246</v>
      </c>
      <c r="C17" s="112">
        <v>-34302</v>
      </c>
      <c r="D17" s="113" t="s">
        <v>6</v>
      </c>
      <c r="E17" s="111">
        <v>110082</v>
      </c>
      <c r="F17" s="112">
        <v>-237635</v>
      </c>
      <c r="G17" s="113" t="s">
        <v>6</v>
      </c>
      <c r="I17" s="48"/>
      <c r="J17" s="48"/>
      <c r="K17" s="48"/>
      <c r="L17" s="48"/>
      <c r="M17" s="48"/>
      <c r="N17" s="48"/>
    </row>
    <row r="18" spans="1:16" x14ac:dyDescent="0.35">
      <c r="A18" s="105" t="s">
        <v>29</v>
      </c>
      <c r="B18" s="106">
        <v>148385</v>
      </c>
      <c r="C18" s="96">
        <v>577362</v>
      </c>
      <c r="D18" s="107">
        <v>-0.74299999999999999</v>
      </c>
      <c r="E18" s="106">
        <v>430568</v>
      </c>
      <c r="F18" s="96">
        <v>387442</v>
      </c>
      <c r="G18" s="107">
        <v>0.111</v>
      </c>
      <c r="I18" s="48"/>
      <c r="J18" s="48"/>
      <c r="K18" s="48"/>
      <c r="L18" s="48"/>
      <c r="M18" s="48"/>
      <c r="N18" s="48"/>
    </row>
    <row r="19" spans="1:16" x14ac:dyDescent="0.35">
      <c r="A19" s="105" t="s">
        <v>258</v>
      </c>
      <c r="B19" s="106">
        <v>160259</v>
      </c>
      <c r="C19" s="96">
        <v>588020</v>
      </c>
      <c r="D19" s="107">
        <v>-0.72699999999999998</v>
      </c>
      <c r="E19" s="106">
        <v>385390</v>
      </c>
      <c r="F19" s="96">
        <v>522404</v>
      </c>
      <c r="G19" s="107">
        <v>-0.26200000000000001</v>
      </c>
      <c r="I19" s="48"/>
      <c r="J19" s="48"/>
      <c r="K19" s="48"/>
      <c r="L19" s="48"/>
      <c r="M19" s="48"/>
      <c r="N19" s="48"/>
    </row>
    <row r="20" spans="1:16" x14ac:dyDescent="0.35">
      <c r="A20" s="110" t="s">
        <v>259</v>
      </c>
      <c r="B20" s="111">
        <v>38148</v>
      </c>
      <c r="C20" s="112">
        <v>295641</v>
      </c>
      <c r="D20" s="113">
        <v>-0.871</v>
      </c>
      <c r="E20" s="111">
        <v>152313</v>
      </c>
      <c r="F20" s="112">
        <v>295641</v>
      </c>
      <c r="G20" s="113">
        <v>-0.48499999999999999</v>
      </c>
      <c r="I20" s="48"/>
      <c r="J20" s="48"/>
      <c r="K20" s="48"/>
      <c r="L20" s="48"/>
      <c r="M20" s="48"/>
      <c r="N20" s="48"/>
    </row>
    <row r="21" spans="1:16" x14ac:dyDescent="0.35">
      <c r="A21" s="110" t="s">
        <v>260</v>
      </c>
      <c r="B21" s="111">
        <v>37224</v>
      </c>
      <c r="C21" s="112">
        <v>296577</v>
      </c>
      <c r="D21" s="113">
        <v>-0.874</v>
      </c>
      <c r="E21" s="111">
        <v>64881</v>
      </c>
      <c r="F21" s="112">
        <v>296577</v>
      </c>
      <c r="G21" s="113">
        <v>-0.78100000000000003</v>
      </c>
      <c r="I21" s="48"/>
      <c r="J21" s="48"/>
      <c r="K21" s="48"/>
      <c r="L21" s="48"/>
      <c r="M21" s="48"/>
      <c r="N21" s="48"/>
    </row>
    <row r="22" spans="1:16" x14ac:dyDescent="0.35">
      <c r="A22" s="110" t="s">
        <v>30</v>
      </c>
      <c r="B22" s="111">
        <v>71260</v>
      </c>
      <c r="C22" s="112">
        <v>-27117</v>
      </c>
      <c r="D22" s="113" t="s">
        <v>6</v>
      </c>
      <c r="E22" s="111">
        <v>147357</v>
      </c>
      <c r="F22" s="112">
        <v>-73181</v>
      </c>
      <c r="G22" s="113" t="s">
        <v>6</v>
      </c>
      <c r="I22" s="48"/>
      <c r="J22" s="48"/>
      <c r="K22" s="48"/>
      <c r="L22" s="48"/>
      <c r="M22" s="48"/>
      <c r="N22" s="48"/>
    </row>
    <row r="23" spans="1:16" x14ac:dyDescent="0.35">
      <c r="A23" s="110" t="s">
        <v>261</v>
      </c>
      <c r="B23" s="111">
        <v>13627</v>
      </c>
      <c r="C23" s="112">
        <v>22919</v>
      </c>
      <c r="D23" s="113">
        <v>-0.40500000000000003</v>
      </c>
      <c r="E23" s="111">
        <v>20839</v>
      </c>
      <c r="F23" s="112">
        <v>3367</v>
      </c>
      <c r="G23" s="113" t="s">
        <v>6</v>
      </c>
      <c r="I23" s="48"/>
      <c r="J23" s="48"/>
      <c r="K23" s="48"/>
      <c r="L23" s="48"/>
      <c r="M23" s="48"/>
      <c r="N23" s="48"/>
    </row>
    <row r="24" spans="1:16" x14ac:dyDescent="0.35">
      <c r="A24" s="105" t="s">
        <v>262</v>
      </c>
      <c r="B24" s="106">
        <v>-14595</v>
      </c>
      <c r="C24" s="96">
        <v>16256</v>
      </c>
      <c r="D24" s="107" t="s">
        <v>6</v>
      </c>
      <c r="E24" s="106">
        <v>16244</v>
      </c>
      <c r="F24" s="96">
        <v>73323</v>
      </c>
      <c r="G24" s="107">
        <v>-0.77800000000000002</v>
      </c>
      <c r="I24" s="48"/>
      <c r="J24" s="48"/>
      <c r="K24" s="48"/>
      <c r="L24" s="48"/>
      <c r="M24" s="48"/>
      <c r="N24" s="48"/>
    </row>
    <row r="25" spans="1:16" x14ac:dyDescent="0.35">
      <c r="A25" s="110" t="s">
        <v>32</v>
      </c>
      <c r="B25" s="111">
        <v>-13000</v>
      </c>
      <c r="C25" s="112">
        <v>16338</v>
      </c>
      <c r="D25" s="113" t="s">
        <v>6</v>
      </c>
      <c r="E25" s="111">
        <v>-5368</v>
      </c>
      <c r="F25" s="112">
        <v>49058</v>
      </c>
      <c r="G25" s="113" t="s">
        <v>6</v>
      </c>
      <c r="I25" s="48"/>
      <c r="J25" s="48"/>
      <c r="K25" s="48"/>
      <c r="L25" s="48"/>
      <c r="M25" s="48"/>
      <c r="N25" s="48"/>
    </row>
    <row r="26" spans="1:16" x14ac:dyDescent="0.35">
      <c r="A26" s="110" t="s">
        <v>210</v>
      </c>
      <c r="B26" s="111">
        <v>-1595</v>
      </c>
      <c r="C26" s="112">
        <v>-82</v>
      </c>
      <c r="D26" s="113" t="s">
        <v>6</v>
      </c>
      <c r="E26" s="111">
        <v>21612</v>
      </c>
      <c r="F26" s="112">
        <v>24265</v>
      </c>
      <c r="G26" s="113">
        <v>-0.109</v>
      </c>
      <c r="I26" s="48"/>
      <c r="J26" s="48"/>
      <c r="K26" s="48"/>
      <c r="L26" s="48"/>
      <c r="M26" s="48"/>
      <c r="N26" s="48"/>
    </row>
    <row r="27" spans="1:16" x14ac:dyDescent="0.35">
      <c r="A27" s="105" t="s">
        <v>263</v>
      </c>
      <c r="B27" s="106">
        <v>2721</v>
      </c>
      <c r="C27" s="96">
        <v>-26914</v>
      </c>
      <c r="D27" s="107" t="s">
        <v>6</v>
      </c>
      <c r="E27" s="106">
        <v>28934</v>
      </c>
      <c r="F27" s="96">
        <v>-208285</v>
      </c>
      <c r="G27" s="107" t="s">
        <v>6</v>
      </c>
      <c r="I27" s="48"/>
      <c r="J27" s="48"/>
      <c r="K27" s="48"/>
      <c r="L27" s="48"/>
      <c r="M27" s="48"/>
      <c r="N27" s="48"/>
    </row>
    <row r="28" spans="1:16" x14ac:dyDescent="0.35">
      <c r="A28" s="105" t="s">
        <v>33</v>
      </c>
      <c r="B28" s="106">
        <v>214631</v>
      </c>
      <c r="C28" s="96">
        <v>442125</v>
      </c>
      <c r="D28" s="107">
        <v>-0.51500000000000001</v>
      </c>
      <c r="E28" s="106">
        <v>540650</v>
      </c>
      <c r="F28" s="96">
        <v>-45540</v>
      </c>
      <c r="G28" s="107" t="s">
        <v>6</v>
      </c>
      <c r="I28" s="48"/>
      <c r="J28" s="48"/>
      <c r="K28" s="48"/>
      <c r="L28" s="48"/>
      <c r="M28" s="48"/>
      <c r="N28" s="48"/>
      <c r="P28" s="50"/>
    </row>
    <row r="29" spans="1:16" ht="13.05" customHeight="1" x14ac:dyDescent="0.35">
      <c r="A29" s="105"/>
      <c r="B29" s="106"/>
      <c r="C29" s="96"/>
      <c r="D29" s="113"/>
      <c r="E29" s="106"/>
      <c r="F29" s="96"/>
      <c r="G29" s="113"/>
    </row>
    <row r="30" spans="1:16" x14ac:dyDescent="0.35">
      <c r="A30" s="114" t="s">
        <v>306</v>
      </c>
      <c r="B30" s="106">
        <v>221944</v>
      </c>
      <c r="C30" s="96">
        <v>433196</v>
      </c>
      <c r="D30" s="107">
        <v>-0.48799999999999999</v>
      </c>
      <c r="E30" s="106">
        <v>518908</v>
      </c>
      <c r="F30" s="96">
        <v>-87062</v>
      </c>
      <c r="G30" s="107" t="s">
        <v>6</v>
      </c>
      <c r="I30" s="48"/>
      <c r="J30" s="48"/>
      <c r="K30" s="48"/>
      <c r="L30" s="48"/>
      <c r="M30" s="48"/>
      <c r="N30" s="48"/>
    </row>
    <row r="31" spans="1:16" x14ac:dyDescent="0.35">
      <c r="A31" s="98" t="s">
        <v>34</v>
      </c>
      <c r="B31" s="111">
        <v>7935</v>
      </c>
      <c r="C31" s="112">
        <v>-35164</v>
      </c>
      <c r="D31" s="113" t="s">
        <v>6</v>
      </c>
      <c r="E31" s="111">
        <v>34484</v>
      </c>
      <c r="F31" s="112">
        <v>-76526</v>
      </c>
      <c r="G31" s="113" t="s">
        <v>6</v>
      </c>
      <c r="I31" s="48"/>
      <c r="J31" s="48"/>
      <c r="K31" s="48"/>
      <c r="L31" s="48"/>
      <c r="M31" s="48"/>
      <c r="N31" s="48"/>
    </row>
    <row r="32" spans="1:16" x14ac:dyDescent="0.35">
      <c r="A32" s="98" t="s">
        <v>35</v>
      </c>
      <c r="B32" s="111">
        <v>-27</v>
      </c>
      <c r="C32" s="111">
        <v>0</v>
      </c>
      <c r="D32" s="113" t="s">
        <v>6</v>
      </c>
      <c r="E32" s="111">
        <v>-245</v>
      </c>
      <c r="F32" s="111">
        <v>-3222</v>
      </c>
      <c r="G32" s="113">
        <v>-0.92400000000000004</v>
      </c>
      <c r="I32" s="48"/>
      <c r="J32" s="48"/>
      <c r="K32" s="48"/>
      <c r="L32" s="48"/>
      <c r="M32" s="48"/>
      <c r="N32" s="48"/>
    </row>
    <row r="33" spans="1:14" ht="13.05" customHeight="1" x14ac:dyDescent="0.35">
      <c r="A33" s="105"/>
      <c r="B33" s="106"/>
      <c r="C33" s="96"/>
      <c r="D33" s="113"/>
      <c r="E33" s="106"/>
      <c r="F33" s="96"/>
      <c r="G33" s="113"/>
    </row>
    <row r="34" spans="1:14" x14ac:dyDescent="0.35">
      <c r="A34" s="105" t="s">
        <v>305</v>
      </c>
      <c r="B34" s="106">
        <v>229852</v>
      </c>
      <c r="C34" s="96">
        <v>398032</v>
      </c>
      <c r="D34" s="107">
        <v>-0.42299999999999999</v>
      </c>
      <c r="E34" s="106">
        <v>553147</v>
      </c>
      <c r="F34" s="96">
        <v>-166810</v>
      </c>
      <c r="G34" s="107" t="s">
        <v>6</v>
      </c>
      <c r="I34" s="48"/>
      <c r="J34" s="48"/>
      <c r="K34" s="48"/>
      <c r="L34" s="48"/>
      <c r="M34" s="48"/>
      <c r="N34" s="48"/>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E0B6-30E9-4E0C-965D-65A3BAF8DF37}">
  <sheetPr>
    <tabColor rgb="FF7B2038"/>
  </sheetPr>
  <dimension ref="A1:Q163"/>
  <sheetViews>
    <sheetView showGridLines="0" zoomScale="80" zoomScaleNormal="80" workbookViewId="0">
      <pane ySplit="3" topLeftCell="A4" activePane="bottomLeft" state="frozen"/>
      <selection activeCell="A4" sqref="A4"/>
      <selection pane="bottomLeft" activeCell="A5" sqref="A5"/>
    </sheetView>
  </sheetViews>
  <sheetFormatPr defaultColWidth="8.88671875" defaultRowHeight="14.4" x14ac:dyDescent="0.3"/>
  <cols>
    <col min="1" max="1" width="78.21875" style="190" bestFit="1" customWidth="1"/>
    <col min="2" max="2" width="10.21875" style="190" customWidth="1"/>
    <col min="3" max="3" width="10.33203125" style="190" bestFit="1" customWidth="1"/>
    <col min="4" max="4" width="9.5546875" style="190" bestFit="1" customWidth="1"/>
    <col min="5" max="5" width="8.77734375" style="190" bestFit="1" customWidth="1"/>
    <col min="6" max="6" width="7.88671875" style="190" bestFit="1" customWidth="1"/>
    <col min="7" max="7" width="8.88671875" style="190"/>
    <col min="8" max="8" width="8.109375" style="190" bestFit="1" customWidth="1"/>
    <col min="9" max="9" width="7.88671875" style="190" bestFit="1" customWidth="1"/>
    <col min="10" max="11" width="9.33203125" style="190" bestFit="1" customWidth="1"/>
    <col min="12" max="12" width="10" style="190" bestFit="1" customWidth="1"/>
    <col min="13" max="15" width="8.88671875" style="190"/>
    <col min="16" max="16" width="9.5546875" style="190" bestFit="1" customWidth="1"/>
  </cols>
  <sheetData>
    <row r="1" spans="1:17" ht="15" x14ac:dyDescent="0.3">
      <c r="A1" s="1" t="s">
        <v>2</v>
      </c>
      <c r="B1" s="195"/>
      <c r="C1" s="195"/>
      <c r="D1" s="196"/>
      <c r="E1" s="195"/>
      <c r="F1" s="196"/>
      <c r="G1" s="197"/>
      <c r="H1" s="197"/>
      <c r="I1" s="197"/>
      <c r="J1" s="197"/>
      <c r="K1" s="197"/>
      <c r="L1" s="197"/>
      <c r="M1" s="197"/>
      <c r="N1" s="197"/>
      <c r="O1" s="197"/>
      <c r="P1" s="197"/>
    </row>
    <row r="2" spans="1:17" ht="15" x14ac:dyDescent="0.3">
      <c r="A2" s="1" t="s">
        <v>366</v>
      </c>
      <c r="B2" s="195"/>
      <c r="C2" s="195"/>
      <c r="D2" s="196"/>
      <c r="E2" s="195"/>
      <c r="F2" s="196"/>
      <c r="G2" s="197"/>
      <c r="H2" s="197"/>
      <c r="I2" s="197"/>
      <c r="J2" s="197"/>
      <c r="K2" s="197"/>
      <c r="L2" s="197"/>
      <c r="M2" s="197"/>
      <c r="N2" s="197"/>
      <c r="O2" s="197"/>
      <c r="P2" s="197"/>
    </row>
    <row r="3" spans="1:17" ht="15" x14ac:dyDescent="0.3">
      <c r="A3" s="92" t="s">
        <v>0</v>
      </c>
      <c r="B3" s="198"/>
      <c r="C3" s="198"/>
      <c r="D3" s="199"/>
      <c r="E3" s="198"/>
      <c r="F3" s="199"/>
      <c r="G3" s="299"/>
      <c r="H3" s="197"/>
      <c r="I3" s="197"/>
      <c r="J3" s="197"/>
      <c r="K3" s="197"/>
      <c r="L3" s="197"/>
      <c r="M3" s="197"/>
      <c r="N3" s="197"/>
      <c r="O3" s="197"/>
      <c r="P3" s="197"/>
    </row>
    <row r="4" spans="1:17" x14ac:dyDescent="0.3">
      <c r="A4" s="197"/>
      <c r="B4" s="200"/>
      <c r="C4" s="200"/>
      <c r="D4" s="201"/>
      <c r="E4" s="195"/>
      <c r="F4" s="196"/>
      <c r="G4" s="197"/>
      <c r="H4" s="197"/>
      <c r="I4" s="197"/>
      <c r="J4" s="197"/>
      <c r="K4" s="197"/>
      <c r="L4" s="197"/>
      <c r="M4" s="197"/>
      <c r="N4" s="197"/>
      <c r="O4" s="197"/>
      <c r="P4" s="197"/>
    </row>
    <row r="5" spans="1:17" x14ac:dyDescent="0.3">
      <c r="A5" s="193" t="s">
        <v>53</v>
      </c>
      <c r="B5" s="463" t="s">
        <v>367</v>
      </c>
      <c r="C5" s="463"/>
      <c r="D5" s="463"/>
      <c r="E5" s="463" t="s">
        <v>368</v>
      </c>
      <c r="F5" s="463"/>
      <c r="G5" s="463"/>
      <c r="H5" s="463" t="s">
        <v>369</v>
      </c>
      <c r="I5" s="463"/>
      <c r="J5" s="463"/>
      <c r="K5" s="463" t="s">
        <v>370</v>
      </c>
      <c r="L5" s="463"/>
      <c r="M5" s="463" t="s">
        <v>233</v>
      </c>
      <c r="N5" s="463"/>
      <c r="O5" s="463"/>
      <c r="P5" s="197"/>
    </row>
    <row r="6" spans="1:17" ht="15" thickBot="1" x14ac:dyDescent="0.35">
      <c r="A6" s="202" t="s">
        <v>0</v>
      </c>
      <c r="B6" s="300" t="s">
        <v>335</v>
      </c>
      <c r="C6" s="300" t="s">
        <v>336</v>
      </c>
      <c r="D6" s="300" t="s">
        <v>5</v>
      </c>
      <c r="E6" s="300" t="s">
        <v>335</v>
      </c>
      <c r="F6" s="300" t="s">
        <v>336</v>
      </c>
      <c r="G6" s="300" t="s">
        <v>5</v>
      </c>
      <c r="H6" s="300" t="s">
        <v>335</v>
      </c>
      <c r="I6" s="300" t="s">
        <v>336</v>
      </c>
      <c r="J6" s="300" t="s">
        <v>5</v>
      </c>
      <c r="K6" s="300" t="s">
        <v>335</v>
      </c>
      <c r="L6" s="300" t="s">
        <v>336</v>
      </c>
      <c r="M6" s="300" t="s">
        <v>335</v>
      </c>
      <c r="N6" s="300" t="s">
        <v>336</v>
      </c>
      <c r="O6" s="300" t="s">
        <v>5</v>
      </c>
      <c r="P6" s="197"/>
    </row>
    <row r="7" spans="1:17" x14ac:dyDescent="0.3">
      <c r="A7" s="301" t="s">
        <v>371</v>
      </c>
      <c r="B7" s="302">
        <v>82456</v>
      </c>
      <c r="C7" s="302">
        <v>58258</v>
      </c>
      <c r="D7" s="303">
        <v>0.41499999999999998</v>
      </c>
      <c r="E7" s="302">
        <v>18215</v>
      </c>
      <c r="F7" s="302">
        <v>11651</v>
      </c>
      <c r="G7" s="304">
        <v>0.56299999999999994</v>
      </c>
      <c r="H7" s="305">
        <v>8807</v>
      </c>
      <c r="I7" s="305">
        <v>3293</v>
      </c>
      <c r="J7" s="304" t="s">
        <v>6</v>
      </c>
      <c r="K7" s="306">
        <v>-3208</v>
      </c>
      <c r="L7" s="306">
        <v>-1878</v>
      </c>
      <c r="M7" s="307">
        <v>106270</v>
      </c>
      <c r="N7" s="308">
        <v>71324</v>
      </c>
      <c r="O7" s="304">
        <v>0.49</v>
      </c>
      <c r="P7" s="212"/>
      <c r="Q7" s="212"/>
    </row>
    <row r="8" spans="1:17" x14ac:dyDescent="0.3">
      <c r="A8" s="309" t="s">
        <v>372</v>
      </c>
      <c r="B8" s="310">
        <v>-1200</v>
      </c>
      <c r="C8" s="310">
        <v>-387</v>
      </c>
      <c r="D8" s="311" t="s">
        <v>6</v>
      </c>
      <c r="E8" s="310">
        <v>-138</v>
      </c>
      <c r="F8" s="310">
        <v>-61</v>
      </c>
      <c r="G8" s="312" t="s">
        <v>6</v>
      </c>
      <c r="H8" s="313">
        <v>0</v>
      </c>
      <c r="I8" s="313">
        <v>0</v>
      </c>
      <c r="J8" s="311" t="s">
        <v>6</v>
      </c>
      <c r="K8" s="314">
        <v>0</v>
      </c>
      <c r="L8" s="314">
        <v>0</v>
      </c>
      <c r="M8" s="315">
        <v>-1338</v>
      </c>
      <c r="N8" s="316">
        <v>-448</v>
      </c>
      <c r="O8" s="312" t="s">
        <v>6</v>
      </c>
      <c r="P8" s="212"/>
      <c r="Q8" s="212"/>
    </row>
    <row r="9" spans="1:17" x14ac:dyDescent="0.3">
      <c r="A9" s="301" t="s">
        <v>373</v>
      </c>
      <c r="B9" s="317">
        <v>81256</v>
      </c>
      <c r="C9" s="317">
        <v>57871</v>
      </c>
      <c r="D9" s="303">
        <v>0.40400000000000003</v>
      </c>
      <c r="E9" s="317">
        <v>18077</v>
      </c>
      <c r="F9" s="317">
        <v>11590</v>
      </c>
      <c r="G9" s="304">
        <v>0.56000000000000005</v>
      </c>
      <c r="H9" s="307">
        <v>8807</v>
      </c>
      <c r="I9" s="307">
        <v>3293</v>
      </c>
      <c r="J9" s="304" t="s">
        <v>6</v>
      </c>
      <c r="K9" s="317">
        <v>-3208</v>
      </c>
      <c r="L9" s="317">
        <v>-1878</v>
      </c>
      <c r="M9" s="307">
        <v>104932</v>
      </c>
      <c r="N9" s="307">
        <v>70876</v>
      </c>
      <c r="O9" s="304">
        <v>0.48</v>
      </c>
      <c r="P9" s="212"/>
      <c r="Q9" s="212"/>
    </row>
    <row r="10" spans="1:17" x14ac:dyDescent="0.3">
      <c r="A10" s="301" t="s">
        <v>138</v>
      </c>
      <c r="B10" s="317">
        <v>-50784</v>
      </c>
      <c r="C10" s="317">
        <v>-33015</v>
      </c>
      <c r="D10" s="303">
        <v>0.53800000000000003</v>
      </c>
      <c r="E10" s="317">
        <v>-10031</v>
      </c>
      <c r="F10" s="317">
        <v>-5779</v>
      </c>
      <c r="G10" s="304">
        <v>0.73599999999999999</v>
      </c>
      <c r="H10" s="307">
        <v>-5343</v>
      </c>
      <c r="I10" s="307">
        <v>-2377</v>
      </c>
      <c r="J10" s="304" t="s">
        <v>6</v>
      </c>
      <c r="K10" s="317">
        <v>3308</v>
      </c>
      <c r="L10" s="317">
        <v>1878</v>
      </c>
      <c r="M10" s="307">
        <v>-62850</v>
      </c>
      <c r="N10" s="307">
        <v>-39293</v>
      </c>
      <c r="O10" s="304">
        <v>0.6</v>
      </c>
      <c r="P10" s="212"/>
      <c r="Q10" s="212"/>
    </row>
    <row r="11" spans="1:17" x14ac:dyDescent="0.3">
      <c r="A11" s="318" t="s">
        <v>374</v>
      </c>
      <c r="B11" s="319">
        <v>-26964</v>
      </c>
      <c r="C11" s="319">
        <v>-20096</v>
      </c>
      <c r="D11" s="320">
        <v>0.34200000000000003</v>
      </c>
      <c r="E11" s="319">
        <v>-5615</v>
      </c>
      <c r="F11" s="319">
        <v>-3588</v>
      </c>
      <c r="G11" s="321">
        <v>0.56499999999999995</v>
      </c>
      <c r="H11" s="322">
        <v>-754</v>
      </c>
      <c r="I11" s="322">
        <v>-444</v>
      </c>
      <c r="J11" s="321">
        <v>0.69799999999999995</v>
      </c>
      <c r="K11" s="323">
        <v>0</v>
      </c>
      <c r="L11" s="323">
        <v>0</v>
      </c>
      <c r="M11" s="324">
        <v>-33333</v>
      </c>
      <c r="N11" s="325">
        <v>-24128</v>
      </c>
      <c r="O11" s="321">
        <v>0.38200000000000001</v>
      </c>
      <c r="P11" s="212"/>
      <c r="Q11" s="212"/>
    </row>
    <row r="12" spans="1:17" x14ac:dyDescent="0.3">
      <c r="A12" s="309" t="s">
        <v>375</v>
      </c>
      <c r="B12" s="310">
        <v>-17583</v>
      </c>
      <c r="C12" s="310">
        <v>-9094</v>
      </c>
      <c r="D12" s="311">
        <v>0.93400000000000005</v>
      </c>
      <c r="E12" s="310">
        <v>-1910</v>
      </c>
      <c r="F12" s="310">
        <v>-740</v>
      </c>
      <c r="G12" s="311" t="s">
        <v>6</v>
      </c>
      <c r="H12" s="313">
        <v>-4289</v>
      </c>
      <c r="I12" s="313">
        <v>-1840</v>
      </c>
      <c r="J12" s="311" t="s">
        <v>6</v>
      </c>
      <c r="K12" s="314">
        <v>113</v>
      </c>
      <c r="L12" s="314">
        <v>0</v>
      </c>
      <c r="M12" s="315">
        <v>-23669</v>
      </c>
      <c r="N12" s="316">
        <v>-11674</v>
      </c>
      <c r="O12" s="312" t="s">
        <v>6</v>
      </c>
      <c r="P12" s="212"/>
      <c r="Q12" s="212"/>
    </row>
    <row r="13" spans="1:17" x14ac:dyDescent="0.3">
      <c r="A13" s="309" t="s">
        <v>376</v>
      </c>
      <c r="B13" s="310">
        <v>-1852</v>
      </c>
      <c r="C13" s="310">
        <v>-1005</v>
      </c>
      <c r="D13" s="311">
        <v>0.84299999999999997</v>
      </c>
      <c r="E13" s="310">
        <v>-1756</v>
      </c>
      <c r="F13" s="310">
        <v>-1018</v>
      </c>
      <c r="G13" s="312">
        <v>0.72499999999999998</v>
      </c>
      <c r="H13" s="313">
        <v>-96</v>
      </c>
      <c r="I13" s="313">
        <v>-24</v>
      </c>
      <c r="J13" s="311" t="s">
        <v>6</v>
      </c>
      <c r="K13" s="314">
        <v>3187</v>
      </c>
      <c r="L13" s="314">
        <v>1830</v>
      </c>
      <c r="M13" s="315">
        <v>-517</v>
      </c>
      <c r="N13" s="316">
        <v>-217</v>
      </c>
      <c r="O13" s="312" t="s">
        <v>6</v>
      </c>
      <c r="P13" s="212"/>
      <c r="Q13" s="212"/>
    </row>
    <row r="14" spans="1:17" x14ac:dyDescent="0.3">
      <c r="A14" s="309" t="s">
        <v>377</v>
      </c>
      <c r="B14" s="310">
        <v>-4385</v>
      </c>
      <c r="C14" s="310">
        <v>-2820</v>
      </c>
      <c r="D14" s="311">
        <v>0.55500000000000005</v>
      </c>
      <c r="E14" s="310">
        <v>-750</v>
      </c>
      <c r="F14" s="310">
        <v>-433</v>
      </c>
      <c r="G14" s="312">
        <v>0.73199999999999998</v>
      </c>
      <c r="H14" s="313">
        <v>-204</v>
      </c>
      <c r="I14" s="313">
        <v>-69</v>
      </c>
      <c r="J14" s="312" t="s">
        <v>6</v>
      </c>
      <c r="K14" s="314">
        <v>8</v>
      </c>
      <c r="L14" s="314">
        <v>48</v>
      </c>
      <c r="M14" s="315">
        <v>-5331</v>
      </c>
      <c r="N14" s="316">
        <v>-3274</v>
      </c>
      <c r="O14" s="312">
        <v>0.628</v>
      </c>
      <c r="P14" s="212"/>
      <c r="Q14" s="212"/>
    </row>
    <row r="15" spans="1:17" x14ac:dyDescent="0.3">
      <c r="A15" s="301" t="s">
        <v>38</v>
      </c>
      <c r="B15" s="306">
        <v>30472</v>
      </c>
      <c r="C15" s="306">
        <v>24856</v>
      </c>
      <c r="D15" s="303">
        <v>0.22600000000000001</v>
      </c>
      <c r="E15" s="306">
        <v>8046</v>
      </c>
      <c r="F15" s="306">
        <v>5811</v>
      </c>
      <c r="G15" s="304">
        <v>0.38500000000000001</v>
      </c>
      <c r="H15" s="306">
        <v>3464</v>
      </c>
      <c r="I15" s="306">
        <v>916</v>
      </c>
      <c r="J15" s="304" t="s">
        <v>6</v>
      </c>
      <c r="K15" s="306">
        <v>100</v>
      </c>
      <c r="L15" s="306">
        <v>0</v>
      </c>
      <c r="M15" s="308">
        <v>42082</v>
      </c>
      <c r="N15" s="308">
        <v>31583</v>
      </c>
      <c r="O15" s="304">
        <v>0.33200000000000002</v>
      </c>
      <c r="P15" s="212"/>
      <c r="Q15" s="212"/>
    </row>
    <row r="16" spans="1:17" ht="15" thickBot="1" x14ac:dyDescent="0.35">
      <c r="A16" s="219" t="s">
        <v>314</v>
      </c>
      <c r="B16" s="220">
        <v>0.37</v>
      </c>
      <c r="C16" s="220">
        <v>0.42699999999999999</v>
      </c>
      <c r="D16" s="326" t="s">
        <v>378</v>
      </c>
      <c r="E16" s="220">
        <v>0.442</v>
      </c>
      <c r="F16" s="220">
        <v>0.499</v>
      </c>
      <c r="G16" s="326" t="s">
        <v>378</v>
      </c>
      <c r="H16" s="220">
        <v>0.39300000000000002</v>
      </c>
      <c r="I16" s="220">
        <v>0.27800000000000002</v>
      </c>
      <c r="J16" s="326" t="s">
        <v>379</v>
      </c>
      <c r="K16" s="314">
        <v>0</v>
      </c>
      <c r="L16" s="314">
        <v>0</v>
      </c>
      <c r="M16" s="220">
        <v>0.39600000000000002</v>
      </c>
      <c r="N16" s="220">
        <v>0.443</v>
      </c>
      <c r="O16" s="326" t="s">
        <v>380</v>
      </c>
      <c r="P16" s="212"/>
      <c r="Q16" s="212"/>
    </row>
    <row r="17" spans="1:17" x14ac:dyDescent="0.3">
      <c r="A17" s="309" t="s">
        <v>152</v>
      </c>
      <c r="B17" s="310">
        <v>-9655</v>
      </c>
      <c r="C17" s="310">
        <v>-6737</v>
      </c>
      <c r="D17" s="311">
        <v>0.433</v>
      </c>
      <c r="E17" s="310">
        <v>-2710</v>
      </c>
      <c r="F17" s="310">
        <v>-2086</v>
      </c>
      <c r="G17" s="312">
        <v>0.29899999999999999</v>
      </c>
      <c r="H17" s="313">
        <v>-578</v>
      </c>
      <c r="I17" s="313">
        <v>-102</v>
      </c>
      <c r="J17" s="311" t="s">
        <v>6</v>
      </c>
      <c r="K17" s="314">
        <v>0</v>
      </c>
      <c r="L17" s="314">
        <v>0</v>
      </c>
      <c r="M17" s="315">
        <v>-12943</v>
      </c>
      <c r="N17" s="316">
        <v>-8925</v>
      </c>
      <c r="O17" s="312">
        <v>0.45</v>
      </c>
      <c r="P17" s="212"/>
      <c r="Q17" s="212"/>
    </row>
    <row r="18" spans="1:17" x14ac:dyDescent="0.3">
      <c r="A18" s="309" t="s">
        <v>125</v>
      </c>
      <c r="B18" s="310">
        <v>-2697</v>
      </c>
      <c r="C18" s="310">
        <v>-2560</v>
      </c>
      <c r="D18" s="311">
        <v>5.2999999999999999E-2</v>
      </c>
      <c r="E18" s="310">
        <v>-1320</v>
      </c>
      <c r="F18" s="310">
        <v>-510</v>
      </c>
      <c r="G18" s="312" t="s">
        <v>6</v>
      </c>
      <c r="H18" s="313">
        <v>-535</v>
      </c>
      <c r="I18" s="313">
        <v>-99</v>
      </c>
      <c r="J18" s="311" t="s">
        <v>6</v>
      </c>
      <c r="K18" s="314">
        <v>15</v>
      </c>
      <c r="L18" s="314">
        <v>8</v>
      </c>
      <c r="M18" s="314">
        <v>-4537</v>
      </c>
      <c r="N18" s="314">
        <v>-3161</v>
      </c>
      <c r="O18" s="312">
        <v>0.435</v>
      </c>
      <c r="P18" s="212"/>
      <c r="Q18" s="212"/>
    </row>
    <row r="19" spans="1:17" x14ac:dyDescent="0.3">
      <c r="A19" s="327" t="s">
        <v>381</v>
      </c>
      <c r="B19" s="328">
        <v>-2959</v>
      </c>
      <c r="C19" s="328">
        <v>-2610</v>
      </c>
      <c r="D19" s="311">
        <v>0.13400000000000001</v>
      </c>
      <c r="E19" s="328">
        <v>-1637</v>
      </c>
      <c r="F19" s="328">
        <v>-1019</v>
      </c>
      <c r="G19" s="312">
        <v>0.60599999999999998</v>
      </c>
      <c r="H19" s="328">
        <v>-535</v>
      </c>
      <c r="I19" s="328">
        <v>-99</v>
      </c>
      <c r="J19" s="311" t="s">
        <v>6</v>
      </c>
      <c r="K19" s="314">
        <v>15</v>
      </c>
      <c r="L19" s="314">
        <v>8</v>
      </c>
      <c r="M19" s="315">
        <v>-5116</v>
      </c>
      <c r="N19" s="316">
        <v>-3720</v>
      </c>
      <c r="O19" s="312">
        <v>0.375</v>
      </c>
      <c r="P19" s="212"/>
      <c r="Q19" s="212"/>
    </row>
    <row r="20" spans="1:17" x14ac:dyDescent="0.3">
      <c r="A20" s="309" t="s">
        <v>154</v>
      </c>
      <c r="B20" s="310">
        <v>-1130</v>
      </c>
      <c r="C20" s="310">
        <v>-933</v>
      </c>
      <c r="D20" s="311">
        <v>0.21099999999999999</v>
      </c>
      <c r="E20" s="310">
        <v>-82</v>
      </c>
      <c r="F20" s="310">
        <v>-82</v>
      </c>
      <c r="G20" s="311" t="s">
        <v>6</v>
      </c>
      <c r="H20" s="313">
        <v>0</v>
      </c>
      <c r="I20" s="313">
        <v>0</v>
      </c>
      <c r="J20" s="311" t="s">
        <v>6</v>
      </c>
      <c r="K20" s="314">
        <v>0</v>
      </c>
      <c r="L20" s="314">
        <v>0</v>
      </c>
      <c r="M20" s="315">
        <v>-1212</v>
      </c>
      <c r="N20" s="316">
        <v>-1015</v>
      </c>
      <c r="O20" s="312">
        <v>0.19400000000000001</v>
      </c>
      <c r="P20" s="212"/>
      <c r="Q20" s="212"/>
    </row>
    <row r="21" spans="1:17" x14ac:dyDescent="0.3">
      <c r="A21" s="309" t="s">
        <v>155</v>
      </c>
      <c r="B21" s="310">
        <v>1311</v>
      </c>
      <c r="C21" s="310">
        <v>799</v>
      </c>
      <c r="D21" s="311">
        <v>0.64100000000000001</v>
      </c>
      <c r="E21" s="310">
        <v>102</v>
      </c>
      <c r="F21" s="310">
        <v>94</v>
      </c>
      <c r="G21" s="312">
        <v>8.5000000000000006E-2</v>
      </c>
      <c r="H21" s="313">
        <v>-86</v>
      </c>
      <c r="I21" s="313">
        <v>-4</v>
      </c>
      <c r="J21" s="311" t="s">
        <v>6</v>
      </c>
      <c r="K21" s="314">
        <v>-142</v>
      </c>
      <c r="L21" s="314">
        <v>-23</v>
      </c>
      <c r="M21" s="315">
        <v>1185</v>
      </c>
      <c r="N21" s="316">
        <v>866</v>
      </c>
      <c r="O21" s="312">
        <v>0.36799999999999999</v>
      </c>
      <c r="P21" s="212"/>
      <c r="Q21" s="212"/>
    </row>
    <row r="22" spans="1:17" x14ac:dyDescent="0.3">
      <c r="A22" s="301" t="s">
        <v>4</v>
      </c>
      <c r="B22" s="306">
        <v>18301</v>
      </c>
      <c r="C22" s="306">
        <v>15425</v>
      </c>
      <c r="D22" s="303">
        <v>0.186</v>
      </c>
      <c r="E22" s="306">
        <v>4036</v>
      </c>
      <c r="F22" s="306">
        <v>3227</v>
      </c>
      <c r="G22" s="304">
        <v>0.251</v>
      </c>
      <c r="H22" s="306">
        <v>2265</v>
      </c>
      <c r="I22" s="306">
        <v>711</v>
      </c>
      <c r="J22" s="304" t="s">
        <v>6</v>
      </c>
      <c r="K22" s="306">
        <v>-27</v>
      </c>
      <c r="L22" s="306">
        <v>-15</v>
      </c>
      <c r="M22" s="308">
        <v>24575</v>
      </c>
      <c r="N22" s="308">
        <v>19348</v>
      </c>
      <c r="O22" s="304">
        <v>0.27</v>
      </c>
      <c r="P22" s="212"/>
      <c r="Q22" s="212"/>
    </row>
    <row r="23" spans="1:17" x14ac:dyDescent="0.3">
      <c r="A23" s="301" t="s">
        <v>156</v>
      </c>
      <c r="B23" s="306">
        <v>18039</v>
      </c>
      <c r="C23" s="306">
        <v>15375</v>
      </c>
      <c r="D23" s="303">
        <v>0.17299999999999999</v>
      </c>
      <c r="E23" s="306">
        <v>3719</v>
      </c>
      <c r="F23" s="306">
        <v>2718</v>
      </c>
      <c r="G23" s="304">
        <v>0.36799999999999999</v>
      </c>
      <c r="H23" s="306">
        <v>2265</v>
      </c>
      <c r="I23" s="306">
        <v>711</v>
      </c>
      <c r="J23" s="304" t="s">
        <v>6</v>
      </c>
      <c r="K23" s="306">
        <v>-27</v>
      </c>
      <c r="L23" s="306">
        <v>-15</v>
      </c>
      <c r="M23" s="308">
        <v>23996</v>
      </c>
      <c r="N23" s="308">
        <v>18789</v>
      </c>
      <c r="O23" s="304">
        <v>0.27700000000000002</v>
      </c>
      <c r="P23" s="212"/>
      <c r="Q23" s="212"/>
    </row>
    <row r="24" spans="1:17" x14ac:dyDescent="0.3">
      <c r="A24" s="329" t="s">
        <v>157</v>
      </c>
      <c r="B24" s="330">
        <v>0.219</v>
      </c>
      <c r="C24" s="330">
        <v>0.26400000000000001</v>
      </c>
      <c r="D24" s="326" t="s">
        <v>382</v>
      </c>
      <c r="E24" s="330">
        <v>0.20399999999999999</v>
      </c>
      <c r="F24" s="330">
        <v>0.23300000000000001</v>
      </c>
      <c r="G24" s="326" t="s">
        <v>383</v>
      </c>
      <c r="H24" s="330">
        <v>0.25700000000000001</v>
      </c>
      <c r="I24" s="330">
        <v>0.216</v>
      </c>
      <c r="J24" s="326" t="s">
        <v>384</v>
      </c>
      <c r="K24" s="314">
        <v>0</v>
      </c>
      <c r="L24" s="314">
        <v>0</v>
      </c>
      <c r="M24" s="330">
        <v>0.22600000000000001</v>
      </c>
      <c r="N24" s="330">
        <v>0.26300000000000001</v>
      </c>
      <c r="O24" s="326" t="s">
        <v>385</v>
      </c>
      <c r="P24" s="212"/>
      <c r="Q24" s="212"/>
    </row>
    <row r="25" spans="1:17" x14ac:dyDescent="0.3">
      <c r="A25" s="309" t="s">
        <v>62</v>
      </c>
      <c r="B25" s="310">
        <v>-6872</v>
      </c>
      <c r="C25" s="310">
        <v>-5897</v>
      </c>
      <c r="D25" s="311">
        <v>0.16500000000000001</v>
      </c>
      <c r="E25" s="310">
        <v>-1762</v>
      </c>
      <c r="F25" s="310">
        <v>-1891</v>
      </c>
      <c r="G25" s="312">
        <v>-6.8000000000000005E-2</v>
      </c>
      <c r="H25" s="313">
        <v>-176</v>
      </c>
      <c r="I25" s="313">
        <v>-167</v>
      </c>
      <c r="J25" s="311">
        <v>5.3999999999999999E-2</v>
      </c>
      <c r="K25" s="314">
        <v>0</v>
      </c>
      <c r="L25" s="314">
        <v>0</v>
      </c>
      <c r="M25" s="315">
        <v>-8810</v>
      </c>
      <c r="N25" s="316">
        <v>-7955</v>
      </c>
      <c r="O25" s="312">
        <v>0.107</v>
      </c>
      <c r="P25" s="212"/>
      <c r="Q25" s="212"/>
    </row>
    <row r="26" spans="1:17" x14ac:dyDescent="0.3">
      <c r="A26" s="327" t="s">
        <v>386</v>
      </c>
      <c r="B26" s="328">
        <v>-6656</v>
      </c>
      <c r="C26" s="328">
        <v>-5689</v>
      </c>
      <c r="D26" s="311">
        <v>0.17</v>
      </c>
      <c r="E26" s="328">
        <v>-1588</v>
      </c>
      <c r="F26" s="328">
        <v>-1529</v>
      </c>
      <c r="G26" s="312">
        <v>3.9E-2</v>
      </c>
      <c r="H26" s="328">
        <v>-176</v>
      </c>
      <c r="I26" s="328">
        <v>-167</v>
      </c>
      <c r="J26" s="311">
        <v>5.3999999999999999E-2</v>
      </c>
      <c r="K26" s="314">
        <v>0</v>
      </c>
      <c r="L26" s="314">
        <v>0</v>
      </c>
      <c r="M26" s="315">
        <v>-8420</v>
      </c>
      <c r="N26" s="316">
        <v>-7385</v>
      </c>
      <c r="O26" s="312">
        <v>0.14000000000000001</v>
      </c>
      <c r="P26" s="212"/>
      <c r="Q26" s="212"/>
    </row>
    <row r="27" spans="1:17" x14ac:dyDescent="0.3">
      <c r="A27" s="309" t="s">
        <v>159</v>
      </c>
      <c r="B27" s="310">
        <v>-4556</v>
      </c>
      <c r="C27" s="310">
        <v>-5062</v>
      </c>
      <c r="D27" s="311">
        <v>-0.1</v>
      </c>
      <c r="E27" s="310">
        <v>-1257</v>
      </c>
      <c r="F27" s="310">
        <v>-1182</v>
      </c>
      <c r="G27" s="312">
        <v>6.3E-2</v>
      </c>
      <c r="H27" s="313">
        <v>-159</v>
      </c>
      <c r="I27" s="313">
        <v>-138</v>
      </c>
      <c r="J27" s="312">
        <v>0.152</v>
      </c>
      <c r="K27" s="314">
        <v>0</v>
      </c>
      <c r="L27" s="314">
        <v>0</v>
      </c>
      <c r="M27" s="315">
        <v>-5972</v>
      </c>
      <c r="N27" s="316">
        <v>-6382</v>
      </c>
      <c r="O27" s="312">
        <v>-6.4000000000000001E-2</v>
      </c>
      <c r="P27" s="212"/>
      <c r="Q27" s="212"/>
    </row>
    <row r="28" spans="1:17" x14ac:dyDescent="0.3">
      <c r="A28" s="327" t="s">
        <v>387</v>
      </c>
      <c r="B28" s="328">
        <v>-4512</v>
      </c>
      <c r="C28" s="328">
        <v>-5012</v>
      </c>
      <c r="D28" s="311">
        <v>-0.1</v>
      </c>
      <c r="E28" s="328">
        <v>-1131</v>
      </c>
      <c r="F28" s="328">
        <v>-1054</v>
      </c>
      <c r="G28" s="312">
        <v>7.2999999999999995E-2</v>
      </c>
      <c r="H28" s="328">
        <v>-159</v>
      </c>
      <c r="I28" s="328">
        <v>-138</v>
      </c>
      <c r="J28" s="312">
        <v>0.152</v>
      </c>
      <c r="K28" s="314">
        <v>0</v>
      </c>
      <c r="L28" s="314">
        <v>0</v>
      </c>
      <c r="M28" s="315">
        <v>-5802</v>
      </c>
      <c r="N28" s="316">
        <v>-6204</v>
      </c>
      <c r="O28" s="312">
        <v>-6.5000000000000002E-2</v>
      </c>
      <c r="P28" s="212"/>
      <c r="Q28" s="212"/>
    </row>
    <row r="29" spans="1:17" x14ac:dyDescent="0.3">
      <c r="A29" s="309" t="s">
        <v>161</v>
      </c>
      <c r="B29" s="310">
        <v>247</v>
      </c>
      <c r="C29" s="310">
        <v>-1744</v>
      </c>
      <c r="D29" s="311" t="s">
        <v>6</v>
      </c>
      <c r="E29" s="310">
        <v>175</v>
      </c>
      <c r="F29" s="310">
        <v>-711</v>
      </c>
      <c r="G29" s="312" t="s">
        <v>6</v>
      </c>
      <c r="H29" s="313">
        <v>9</v>
      </c>
      <c r="I29" s="313">
        <v>0</v>
      </c>
      <c r="J29" s="312" t="s">
        <v>6</v>
      </c>
      <c r="K29" s="314">
        <v>0</v>
      </c>
      <c r="L29" s="314">
        <v>0</v>
      </c>
      <c r="M29" s="315">
        <v>431</v>
      </c>
      <c r="N29" s="316">
        <v>-2455</v>
      </c>
      <c r="O29" s="312" t="s">
        <v>6</v>
      </c>
      <c r="P29" s="212"/>
      <c r="Q29" s="212"/>
    </row>
    <row r="30" spans="1:17" x14ac:dyDescent="0.3">
      <c r="A30" s="327" t="s">
        <v>388</v>
      </c>
      <c r="B30" s="328">
        <v>218</v>
      </c>
      <c r="C30" s="328">
        <v>-1518</v>
      </c>
      <c r="D30" s="311" t="s">
        <v>6</v>
      </c>
      <c r="E30" s="328">
        <v>68</v>
      </c>
      <c r="F30" s="328">
        <v>-279</v>
      </c>
      <c r="G30" s="311" t="s">
        <v>6</v>
      </c>
      <c r="H30" s="328">
        <v>9</v>
      </c>
      <c r="I30" s="328">
        <v>0</v>
      </c>
      <c r="J30" s="312" t="s">
        <v>6</v>
      </c>
      <c r="K30" s="314">
        <v>0</v>
      </c>
      <c r="L30" s="314">
        <v>0</v>
      </c>
      <c r="M30" s="315">
        <v>295</v>
      </c>
      <c r="N30" s="316">
        <v>-1797</v>
      </c>
      <c r="O30" s="312" t="s">
        <v>6</v>
      </c>
      <c r="P30" s="212"/>
      <c r="Q30" s="212"/>
    </row>
    <row r="31" spans="1:17" x14ac:dyDescent="0.3">
      <c r="A31" s="309" t="s">
        <v>163</v>
      </c>
      <c r="B31" s="310">
        <v>-1901</v>
      </c>
      <c r="C31" s="310">
        <v>-5563</v>
      </c>
      <c r="D31" s="311">
        <v>-0.65800000000000003</v>
      </c>
      <c r="E31" s="310">
        <v>-206</v>
      </c>
      <c r="F31" s="310">
        <v>-1160</v>
      </c>
      <c r="G31" s="312">
        <v>-0.82199999999999995</v>
      </c>
      <c r="H31" s="313">
        <v>-49</v>
      </c>
      <c r="I31" s="313">
        <v>0</v>
      </c>
      <c r="J31" s="311" t="s">
        <v>6</v>
      </c>
      <c r="K31" s="314">
        <v>0</v>
      </c>
      <c r="L31" s="314">
        <v>0</v>
      </c>
      <c r="M31" s="315">
        <v>-2156</v>
      </c>
      <c r="N31" s="316">
        <v>-6723</v>
      </c>
      <c r="O31" s="312">
        <v>-0.67900000000000005</v>
      </c>
      <c r="P31" s="212"/>
      <c r="Q31" s="212"/>
    </row>
    <row r="32" spans="1:17" x14ac:dyDescent="0.3">
      <c r="A32" s="331" t="s">
        <v>389</v>
      </c>
      <c r="B32" s="332">
        <v>5219</v>
      </c>
      <c r="C32" s="332">
        <v>-2841</v>
      </c>
      <c r="D32" s="333" t="s">
        <v>6</v>
      </c>
      <c r="E32" s="332">
        <v>986</v>
      </c>
      <c r="F32" s="332">
        <v>-1717</v>
      </c>
      <c r="G32" s="334" t="s">
        <v>6</v>
      </c>
      <c r="H32" s="332">
        <v>1890</v>
      </c>
      <c r="I32" s="332">
        <v>406</v>
      </c>
      <c r="J32" s="334" t="s">
        <v>6</v>
      </c>
      <c r="K32" s="332">
        <v>-27</v>
      </c>
      <c r="L32" s="332">
        <v>-15</v>
      </c>
      <c r="M32" s="335">
        <v>8068</v>
      </c>
      <c r="N32" s="335">
        <v>-4167</v>
      </c>
      <c r="O32" s="334" t="s">
        <v>6</v>
      </c>
      <c r="P32" s="212"/>
      <c r="Q32" s="212"/>
    </row>
    <row r="33" spans="1:17" x14ac:dyDescent="0.3">
      <c r="A33" s="309" t="s">
        <v>164</v>
      </c>
      <c r="B33" s="310">
        <v>0</v>
      </c>
      <c r="C33" s="310">
        <v>0</v>
      </c>
      <c r="D33" s="311" t="s">
        <v>6</v>
      </c>
      <c r="E33" s="310">
        <v>0</v>
      </c>
      <c r="F33" s="310">
        <v>0</v>
      </c>
      <c r="G33" s="311" t="s">
        <v>6</v>
      </c>
      <c r="H33" s="313">
        <v>0</v>
      </c>
      <c r="I33" s="313">
        <v>0</v>
      </c>
      <c r="J33" s="311" t="s">
        <v>6</v>
      </c>
      <c r="K33" s="314">
        <v>0</v>
      </c>
      <c r="L33" s="314">
        <v>0</v>
      </c>
      <c r="M33" s="315">
        <v>0</v>
      </c>
      <c r="N33" s="315">
        <v>0</v>
      </c>
      <c r="O33" s="311" t="s">
        <v>6</v>
      </c>
      <c r="P33" s="212"/>
      <c r="Q33" s="212"/>
    </row>
    <row r="34" spans="1:17" x14ac:dyDescent="0.3">
      <c r="A34" s="301" t="s">
        <v>390</v>
      </c>
      <c r="B34" s="306">
        <v>5219</v>
      </c>
      <c r="C34" s="306">
        <v>-2841</v>
      </c>
      <c r="D34" s="303" t="s">
        <v>6</v>
      </c>
      <c r="E34" s="306">
        <v>986</v>
      </c>
      <c r="F34" s="306">
        <v>-1717</v>
      </c>
      <c r="G34" s="304" t="s">
        <v>6</v>
      </c>
      <c r="H34" s="306">
        <v>1890</v>
      </c>
      <c r="I34" s="306">
        <v>406</v>
      </c>
      <c r="J34" s="304" t="s">
        <v>6</v>
      </c>
      <c r="K34" s="306">
        <v>-27</v>
      </c>
      <c r="L34" s="306">
        <v>-15</v>
      </c>
      <c r="M34" s="308">
        <v>8068</v>
      </c>
      <c r="N34" s="308">
        <v>-4167</v>
      </c>
      <c r="O34" s="304" t="s">
        <v>6</v>
      </c>
      <c r="P34" s="212"/>
      <c r="Q34" s="212"/>
    </row>
    <row r="35" spans="1:17" x14ac:dyDescent="0.3">
      <c r="A35" s="336" t="s">
        <v>391</v>
      </c>
      <c r="B35" s="319">
        <v>0</v>
      </c>
      <c r="C35" s="319">
        <v>-25308</v>
      </c>
      <c r="D35" s="320" t="s">
        <v>6</v>
      </c>
      <c r="E35" s="319">
        <v>0</v>
      </c>
      <c r="F35" s="319">
        <v>0</v>
      </c>
      <c r="G35" s="320" t="s">
        <v>6</v>
      </c>
      <c r="H35" s="322">
        <v>0</v>
      </c>
      <c r="I35" s="322">
        <v>0</v>
      </c>
      <c r="J35" s="320" t="s">
        <v>6</v>
      </c>
      <c r="K35" s="323">
        <v>0</v>
      </c>
      <c r="L35" s="323">
        <v>0</v>
      </c>
      <c r="M35" s="325">
        <v>0</v>
      </c>
      <c r="N35" s="325">
        <v>-25308</v>
      </c>
      <c r="O35" s="320" t="s">
        <v>6</v>
      </c>
      <c r="P35" s="212"/>
      <c r="Q35" s="212"/>
    </row>
    <row r="36" spans="1:17" x14ac:dyDescent="0.3">
      <c r="A36" s="301" t="s">
        <v>392</v>
      </c>
      <c r="B36" s="306">
        <v>5219</v>
      </c>
      <c r="C36" s="306">
        <v>-28149</v>
      </c>
      <c r="D36" s="303" t="s">
        <v>6</v>
      </c>
      <c r="E36" s="306">
        <v>986</v>
      </c>
      <c r="F36" s="306">
        <v>-1717</v>
      </c>
      <c r="G36" s="304" t="s">
        <v>6</v>
      </c>
      <c r="H36" s="306">
        <v>1890</v>
      </c>
      <c r="I36" s="306">
        <v>406</v>
      </c>
      <c r="J36" s="304" t="s">
        <v>6</v>
      </c>
      <c r="K36" s="306">
        <v>-27</v>
      </c>
      <c r="L36" s="306">
        <v>-15</v>
      </c>
      <c r="M36" s="308">
        <v>8068</v>
      </c>
      <c r="N36" s="308">
        <v>-29475</v>
      </c>
      <c r="O36" s="304" t="s">
        <v>6</v>
      </c>
      <c r="P36" s="212"/>
      <c r="Q36" s="212"/>
    </row>
    <row r="37" spans="1:17" x14ac:dyDescent="0.3">
      <c r="A37" s="337" t="s">
        <v>165</v>
      </c>
      <c r="B37" s="302"/>
      <c r="C37" s="302"/>
      <c r="D37" s="303"/>
      <c r="E37" s="302"/>
      <c r="F37" s="302"/>
      <c r="G37" s="303"/>
      <c r="H37" s="305"/>
      <c r="I37" s="305"/>
      <c r="J37" s="303"/>
      <c r="K37" s="306"/>
      <c r="L37" s="306"/>
      <c r="M37" s="306"/>
      <c r="N37" s="306"/>
      <c r="O37" s="303"/>
      <c r="P37" s="212"/>
      <c r="Q37" s="212"/>
    </row>
    <row r="38" spans="1:17" x14ac:dyDescent="0.3">
      <c r="A38" s="338" t="s">
        <v>166</v>
      </c>
      <c r="B38" s="339">
        <v>4639</v>
      </c>
      <c r="C38" s="339">
        <v>-28934</v>
      </c>
      <c r="D38" s="311" t="s">
        <v>6</v>
      </c>
      <c r="E38" s="339">
        <v>917</v>
      </c>
      <c r="F38" s="339">
        <v>-1731</v>
      </c>
      <c r="G38" s="311" t="s">
        <v>6</v>
      </c>
      <c r="H38" s="315">
        <v>1890</v>
      </c>
      <c r="I38" s="315">
        <v>406</v>
      </c>
      <c r="J38" s="311" t="s">
        <v>6</v>
      </c>
      <c r="K38" s="315">
        <v>-27</v>
      </c>
      <c r="L38" s="315">
        <v>-15</v>
      </c>
      <c r="M38" s="315">
        <v>7419</v>
      </c>
      <c r="N38" s="315">
        <v>-30274</v>
      </c>
      <c r="O38" s="311" t="s">
        <v>6</v>
      </c>
      <c r="P38" s="212"/>
      <c r="Q38" s="212"/>
    </row>
    <row r="39" spans="1:17" x14ac:dyDescent="0.3">
      <c r="A39" s="340" t="s">
        <v>167</v>
      </c>
      <c r="B39" s="310">
        <v>580</v>
      </c>
      <c r="C39" s="310">
        <v>785</v>
      </c>
      <c r="D39" s="311">
        <v>-0.26100000000000001</v>
      </c>
      <c r="E39" s="310">
        <v>69</v>
      </c>
      <c r="F39" s="310">
        <v>14</v>
      </c>
      <c r="G39" s="311" t="s">
        <v>6</v>
      </c>
      <c r="H39" s="313">
        <v>0</v>
      </c>
      <c r="I39" s="313">
        <v>0</v>
      </c>
      <c r="J39" s="311" t="s">
        <v>6</v>
      </c>
      <c r="K39" s="314">
        <v>0</v>
      </c>
      <c r="L39" s="314">
        <v>0</v>
      </c>
      <c r="M39" s="339">
        <v>649</v>
      </c>
      <c r="N39" s="314">
        <v>799</v>
      </c>
      <c r="O39" s="311">
        <v>-0.188</v>
      </c>
      <c r="P39" s="212"/>
      <c r="Q39" s="212"/>
    </row>
    <row r="40" spans="1:17" x14ac:dyDescent="0.3">
      <c r="A40" s="340"/>
      <c r="B40" s="310"/>
      <c r="C40" s="310"/>
      <c r="D40" s="311"/>
      <c r="E40" s="310"/>
      <c r="F40" s="310"/>
      <c r="G40" s="311"/>
      <c r="H40" s="313"/>
      <c r="I40" s="313"/>
      <c r="J40" s="311"/>
      <c r="K40" s="314"/>
      <c r="L40" s="314"/>
      <c r="M40" s="314"/>
      <c r="N40" s="314"/>
      <c r="O40" s="311"/>
      <c r="P40" s="212"/>
      <c r="Q40" s="212"/>
    </row>
    <row r="41" spans="1:17" x14ac:dyDescent="0.3">
      <c r="A41" s="301" t="s">
        <v>393</v>
      </c>
      <c r="B41" s="306">
        <v>5188</v>
      </c>
      <c r="C41" s="306">
        <v>-2407</v>
      </c>
      <c r="D41" s="303" t="s">
        <v>6</v>
      </c>
      <c r="E41" s="306">
        <v>862</v>
      </c>
      <c r="F41" s="306">
        <v>-1304</v>
      </c>
      <c r="G41" s="304" t="s">
        <v>6</v>
      </c>
      <c r="H41" s="308">
        <v>1890</v>
      </c>
      <c r="I41" s="308">
        <v>406</v>
      </c>
      <c r="J41" s="304" t="s">
        <v>6</v>
      </c>
      <c r="K41" s="308">
        <v>-27</v>
      </c>
      <c r="L41" s="308">
        <v>-15</v>
      </c>
      <c r="M41" s="308">
        <v>7913</v>
      </c>
      <c r="N41" s="308">
        <v>-3320</v>
      </c>
      <c r="O41" s="304" t="s">
        <v>6</v>
      </c>
      <c r="P41" s="212"/>
      <c r="Q41" s="212"/>
    </row>
    <row r="42" spans="1:17" x14ac:dyDescent="0.3">
      <c r="A42" s="336" t="s">
        <v>394</v>
      </c>
      <c r="B42" s="323">
        <v>0</v>
      </c>
      <c r="C42" s="323">
        <v>-25308</v>
      </c>
      <c r="D42" s="320" t="s">
        <v>6</v>
      </c>
      <c r="E42" s="323">
        <v>0</v>
      </c>
      <c r="F42" s="323">
        <v>0</v>
      </c>
      <c r="G42" s="320" t="s">
        <v>6</v>
      </c>
      <c r="H42" s="325">
        <v>0</v>
      </c>
      <c r="I42" s="325">
        <v>0</v>
      </c>
      <c r="J42" s="320" t="s">
        <v>6</v>
      </c>
      <c r="K42" s="325">
        <v>0</v>
      </c>
      <c r="L42" s="325">
        <v>0</v>
      </c>
      <c r="M42" s="325">
        <v>0</v>
      </c>
      <c r="N42" s="325">
        <v>-25308</v>
      </c>
      <c r="O42" s="320" t="s">
        <v>6</v>
      </c>
      <c r="P42" s="212"/>
      <c r="Q42" s="212"/>
    </row>
    <row r="43" spans="1:17" x14ac:dyDescent="0.3">
      <c r="A43" s="301" t="s">
        <v>395</v>
      </c>
      <c r="B43" s="341">
        <v>5188</v>
      </c>
      <c r="C43" s="341">
        <v>-27715</v>
      </c>
      <c r="D43" s="303" t="s">
        <v>6</v>
      </c>
      <c r="E43" s="341">
        <v>862</v>
      </c>
      <c r="F43" s="341">
        <v>-1304</v>
      </c>
      <c r="G43" s="304" t="s">
        <v>6</v>
      </c>
      <c r="H43" s="341">
        <v>1890</v>
      </c>
      <c r="I43" s="341">
        <v>406</v>
      </c>
      <c r="J43" s="304" t="s">
        <v>6</v>
      </c>
      <c r="K43" s="341">
        <v>-27</v>
      </c>
      <c r="L43" s="341">
        <v>-15</v>
      </c>
      <c r="M43" s="341">
        <v>7913</v>
      </c>
      <c r="N43" s="341">
        <v>-28628</v>
      </c>
      <c r="O43" s="304" t="s">
        <v>6</v>
      </c>
      <c r="P43" s="212"/>
      <c r="Q43" s="212"/>
    </row>
    <row r="44" spans="1:17" x14ac:dyDescent="0.3">
      <c r="A44" s="337" t="s">
        <v>165</v>
      </c>
      <c r="B44" s="342"/>
      <c r="C44" s="342"/>
      <c r="D44" s="303"/>
      <c r="E44" s="342"/>
      <c r="F44" s="342"/>
      <c r="G44" s="303"/>
      <c r="H44" s="343"/>
      <c r="I44" s="343"/>
      <c r="J44" s="303"/>
      <c r="K44" s="306"/>
      <c r="L44" s="306"/>
      <c r="M44" s="344"/>
      <c r="N44" s="306"/>
      <c r="O44" s="303"/>
      <c r="P44" s="212"/>
      <c r="Q44" s="212"/>
    </row>
    <row r="45" spans="1:17" x14ac:dyDescent="0.3">
      <c r="A45" s="338" t="s">
        <v>166</v>
      </c>
      <c r="B45" s="345">
        <v>4608</v>
      </c>
      <c r="C45" s="314">
        <v>-28500</v>
      </c>
      <c r="D45" s="311" t="s">
        <v>6</v>
      </c>
      <c r="E45" s="345">
        <v>793</v>
      </c>
      <c r="F45" s="314">
        <v>-1318</v>
      </c>
      <c r="G45" s="311" t="s">
        <v>6</v>
      </c>
      <c r="H45" s="345">
        <v>1890</v>
      </c>
      <c r="I45" s="316">
        <v>406</v>
      </c>
      <c r="J45" s="311" t="s">
        <v>6</v>
      </c>
      <c r="K45" s="345">
        <v>-27</v>
      </c>
      <c r="L45" s="316">
        <v>-15</v>
      </c>
      <c r="M45" s="345">
        <v>7264</v>
      </c>
      <c r="N45" s="316">
        <v>-29427</v>
      </c>
      <c r="O45" s="311" t="s">
        <v>6</v>
      </c>
      <c r="P45" s="212"/>
      <c r="Q45" s="212"/>
    </row>
    <row r="46" spans="1:17" x14ac:dyDescent="0.3">
      <c r="A46" s="346" t="s">
        <v>167</v>
      </c>
      <c r="B46" s="347">
        <v>580</v>
      </c>
      <c r="C46" s="323">
        <v>785</v>
      </c>
      <c r="D46" s="320">
        <v>-0.26100000000000001</v>
      </c>
      <c r="E46" s="347">
        <v>69</v>
      </c>
      <c r="F46" s="323">
        <v>14</v>
      </c>
      <c r="G46" s="320" t="s">
        <v>6</v>
      </c>
      <c r="H46" s="347">
        <v>0</v>
      </c>
      <c r="I46" s="323">
        <v>0</v>
      </c>
      <c r="J46" s="320" t="s">
        <v>6</v>
      </c>
      <c r="K46" s="347">
        <v>0</v>
      </c>
      <c r="L46" s="323">
        <v>0</v>
      </c>
      <c r="M46" s="347">
        <v>649</v>
      </c>
      <c r="N46" s="323">
        <v>799</v>
      </c>
      <c r="O46" s="320">
        <v>-0.188</v>
      </c>
      <c r="P46" s="212"/>
      <c r="Q46" s="212"/>
    </row>
    <row r="47" spans="1:17" x14ac:dyDescent="0.3">
      <c r="A47" s="197"/>
      <c r="B47" s="200"/>
      <c r="C47" s="200"/>
      <c r="D47" s="201"/>
      <c r="E47" s="195"/>
      <c r="F47" s="196"/>
      <c r="G47" s="197"/>
      <c r="H47" s="197"/>
      <c r="I47" s="197"/>
      <c r="J47" s="197"/>
      <c r="K47" s="197"/>
      <c r="L47" s="197"/>
      <c r="M47" s="197"/>
      <c r="N47" s="197"/>
      <c r="O47" s="197"/>
      <c r="P47" s="197"/>
    </row>
    <row r="48" spans="1:17" x14ac:dyDescent="0.3">
      <c r="A48" s="197"/>
      <c r="B48" s="200"/>
      <c r="C48" s="200"/>
      <c r="D48" s="201"/>
      <c r="E48" s="195"/>
      <c r="F48" s="196"/>
      <c r="G48" s="197"/>
      <c r="H48" s="197"/>
      <c r="I48" s="197"/>
      <c r="J48" s="197"/>
      <c r="K48" s="197"/>
      <c r="L48" s="197"/>
      <c r="M48" s="197"/>
      <c r="N48" s="197"/>
      <c r="O48" s="197"/>
      <c r="P48" s="197"/>
    </row>
    <row r="49" spans="1:17" x14ac:dyDescent="0.3">
      <c r="A49" s="197"/>
      <c r="B49" s="200"/>
      <c r="C49" s="200"/>
      <c r="D49" s="201"/>
      <c r="E49" s="200"/>
      <c r="F49" s="200"/>
      <c r="G49" s="197"/>
      <c r="H49" s="200"/>
      <c r="I49" s="200"/>
      <c r="J49" s="197"/>
      <c r="K49" s="200"/>
      <c r="L49" s="200"/>
      <c r="M49" s="200"/>
      <c r="N49" s="200"/>
      <c r="O49" s="197"/>
      <c r="P49" s="197"/>
    </row>
    <row r="50" spans="1:17" x14ac:dyDescent="0.3">
      <c r="A50" s="193" t="s">
        <v>53</v>
      </c>
      <c r="B50" s="463" t="s">
        <v>367</v>
      </c>
      <c r="C50" s="463"/>
      <c r="D50" s="463"/>
      <c r="E50" s="463" t="s">
        <v>368</v>
      </c>
      <c r="F50" s="463"/>
      <c r="G50" s="463"/>
      <c r="H50" s="463" t="s">
        <v>369</v>
      </c>
      <c r="I50" s="463"/>
      <c r="J50" s="463"/>
      <c r="K50" s="463" t="s">
        <v>370</v>
      </c>
      <c r="L50" s="463"/>
      <c r="M50" s="463" t="s">
        <v>233</v>
      </c>
      <c r="N50" s="463"/>
      <c r="O50" s="463"/>
      <c r="P50" s="197"/>
    </row>
    <row r="51" spans="1:17" ht="15" thickBot="1" x14ac:dyDescent="0.35">
      <c r="A51" s="202" t="s">
        <v>0</v>
      </c>
      <c r="B51" s="300" t="s">
        <v>337</v>
      </c>
      <c r="C51" s="300" t="s">
        <v>338</v>
      </c>
      <c r="D51" s="300" t="s">
        <v>5</v>
      </c>
      <c r="E51" s="300" t="s">
        <v>337</v>
      </c>
      <c r="F51" s="300" t="s">
        <v>338</v>
      </c>
      <c r="G51" s="300" t="s">
        <v>5</v>
      </c>
      <c r="H51" s="300" t="s">
        <v>337</v>
      </c>
      <c r="I51" s="300" t="s">
        <v>338</v>
      </c>
      <c r="J51" s="300" t="s">
        <v>5</v>
      </c>
      <c r="K51" s="300" t="s">
        <v>337</v>
      </c>
      <c r="L51" s="300" t="s">
        <v>338</v>
      </c>
      <c r="M51" s="300" t="s">
        <v>337</v>
      </c>
      <c r="N51" s="300" t="s">
        <v>338</v>
      </c>
      <c r="O51" s="300" t="s">
        <v>5</v>
      </c>
      <c r="P51" s="197"/>
    </row>
    <row r="52" spans="1:17" x14ac:dyDescent="0.3">
      <c r="A52" s="301" t="s">
        <v>371</v>
      </c>
      <c r="B52" s="302">
        <v>235521</v>
      </c>
      <c r="C52" s="302">
        <v>166108</v>
      </c>
      <c r="D52" s="303">
        <v>0.41799999999999998</v>
      </c>
      <c r="E52" s="302">
        <v>50365</v>
      </c>
      <c r="F52" s="302">
        <v>33112</v>
      </c>
      <c r="G52" s="304">
        <v>0.52100000000000002</v>
      </c>
      <c r="H52" s="305">
        <v>21999</v>
      </c>
      <c r="I52" s="305">
        <v>6740</v>
      </c>
      <c r="J52" s="304" t="s">
        <v>6</v>
      </c>
      <c r="K52" s="306">
        <v>-9331</v>
      </c>
      <c r="L52" s="306">
        <v>-5089</v>
      </c>
      <c r="M52" s="307">
        <v>298554</v>
      </c>
      <c r="N52" s="308">
        <v>200871</v>
      </c>
      <c r="O52" s="304">
        <v>0.48599999999999999</v>
      </c>
      <c r="P52" s="212"/>
      <c r="Q52" s="212"/>
    </row>
    <row r="53" spans="1:17" x14ac:dyDescent="0.3">
      <c r="A53" s="309" t="s">
        <v>372</v>
      </c>
      <c r="B53" s="310">
        <v>-2516</v>
      </c>
      <c r="C53" s="310">
        <v>-1638</v>
      </c>
      <c r="D53" s="311">
        <v>0.53600000000000003</v>
      </c>
      <c r="E53" s="310">
        <v>-369</v>
      </c>
      <c r="F53" s="310">
        <v>-284</v>
      </c>
      <c r="G53" s="312">
        <v>0.29899999999999999</v>
      </c>
      <c r="H53" s="313">
        <v>0</v>
      </c>
      <c r="I53" s="313">
        <v>0</v>
      </c>
      <c r="J53" s="311" t="s">
        <v>6</v>
      </c>
      <c r="K53" s="314">
        <v>0</v>
      </c>
      <c r="L53" s="314">
        <v>0</v>
      </c>
      <c r="M53" s="315">
        <v>-2885</v>
      </c>
      <c r="N53" s="316">
        <v>-1922</v>
      </c>
      <c r="O53" s="312">
        <v>0.501</v>
      </c>
      <c r="P53" s="212"/>
      <c r="Q53" s="212"/>
    </row>
    <row r="54" spans="1:17" x14ac:dyDescent="0.3">
      <c r="A54" s="301" t="s">
        <v>373</v>
      </c>
      <c r="B54" s="317">
        <v>233005</v>
      </c>
      <c r="C54" s="317">
        <v>164471</v>
      </c>
      <c r="D54" s="303">
        <v>0.41699999999999998</v>
      </c>
      <c r="E54" s="317">
        <v>49996</v>
      </c>
      <c r="F54" s="317">
        <v>32828</v>
      </c>
      <c r="G54" s="304">
        <v>0.52300000000000002</v>
      </c>
      <c r="H54" s="307">
        <v>21999</v>
      </c>
      <c r="I54" s="307">
        <v>6740</v>
      </c>
      <c r="J54" s="304" t="s">
        <v>6</v>
      </c>
      <c r="K54" s="317">
        <v>-9331</v>
      </c>
      <c r="L54" s="317">
        <v>-5089</v>
      </c>
      <c r="M54" s="307">
        <v>295669</v>
      </c>
      <c r="N54" s="307">
        <v>198950</v>
      </c>
      <c r="O54" s="304">
        <v>0.48599999999999999</v>
      </c>
      <c r="P54" s="212"/>
      <c r="Q54" s="212"/>
    </row>
    <row r="55" spans="1:17" x14ac:dyDescent="0.3">
      <c r="A55" s="301" t="s">
        <v>138</v>
      </c>
      <c r="B55" s="317">
        <v>-139993</v>
      </c>
      <c r="C55" s="317">
        <v>-100256</v>
      </c>
      <c r="D55" s="303">
        <v>0.39600000000000002</v>
      </c>
      <c r="E55" s="317">
        <v>-27308</v>
      </c>
      <c r="F55" s="317">
        <v>-17644</v>
      </c>
      <c r="G55" s="304">
        <v>0.54800000000000004</v>
      </c>
      <c r="H55" s="307">
        <v>-13347</v>
      </c>
      <c r="I55" s="307">
        <v>-5467</v>
      </c>
      <c r="J55" s="304" t="s">
        <v>6</v>
      </c>
      <c r="K55" s="317">
        <v>9543</v>
      </c>
      <c r="L55" s="317">
        <v>5091</v>
      </c>
      <c r="M55" s="307">
        <v>-171105</v>
      </c>
      <c r="N55" s="307">
        <v>-118276</v>
      </c>
      <c r="O55" s="304">
        <v>0.44700000000000001</v>
      </c>
      <c r="P55" s="212"/>
      <c r="Q55" s="212"/>
    </row>
    <row r="56" spans="1:17" x14ac:dyDescent="0.3">
      <c r="A56" s="318" t="s">
        <v>374</v>
      </c>
      <c r="B56" s="319">
        <v>-73094</v>
      </c>
      <c r="C56" s="319">
        <v>-59366</v>
      </c>
      <c r="D56" s="320">
        <v>0.23100000000000001</v>
      </c>
      <c r="E56" s="319">
        <v>-14718</v>
      </c>
      <c r="F56" s="319">
        <v>-10894</v>
      </c>
      <c r="G56" s="321">
        <v>0.35099999999999998</v>
      </c>
      <c r="H56" s="322">
        <v>-1904</v>
      </c>
      <c r="I56" s="322">
        <v>-1214</v>
      </c>
      <c r="J56" s="321">
        <v>0.56799999999999995</v>
      </c>
      <c r="K56" s="323">
        <v>0</v>
      </c>
      <c r="L56" s="323">
        <v>0</v>
      </c>
      <c r="M56" s="324">
        <v>-89716</v>
      </c>
      <c r="N56" s="325">
        <v>-71474</v>
      </c>
      <c r="O56" s="321">
        <v>0.255</v>
      </c>
      <c r="P56" s="212"/>
      <c r="Q56" s="212"/>
    </row>
    <row r="57" spans="1:17" x14ac:dyDescent="0.3">
      <c r="A57" s="309" t="s">
        <v>375</v>
      </c>
      <c r="B57" s="310">
        <v>-49149</v>
      </c>
      <c r="C57" s="310">
        <v>-29201</v>
      </c>
      <c r="D57" s="311">
        <v>0.68300000000000005</v>
      </c>
      <c r="E57" s="310">
        <v>-4988</v>
      </c>
      <c r="F57" s="310">
        <v>-2137</v>
      </c>
      <c r="G57" s="311" t="s">
        <v>6</v>
      </c>
      <c r="H57" s="313">
        <v>-10537</v>
      </c>
      <c r="I57" s="313">
        <v>-3891</v>
      </c>
      <c r="J57" s="311" t="s">
        <v>6</v>
      </c>
      <c r="K57" s="314">
        <v>192</v>
      </c>
      <c r="L57" s="314">
        <v>0</v>
      </c>
      <c r="M57" s="315">
        <v>-64482</v>
      </c>
      <c r="N57" s="316">
        <v>-35229</v>
      </c>
      <c r="O57" s="312">
        <v>0.83</v>
      </c>
      <c r="P57" s="212"/>
      <c r="Q57" s="212"/>
    </row>
    <row r="58" spans="1:17" x14ac:dyDescent="0.3">
      <c r="A58" s="309" t="s">
        <v>376</v>
      </c>
      <c r="B58" s="310">
        <v>-5418</v>
      </c>
      <c r="C58" s="310">
        <v>-2977</v>
      </c>
      <c r="D58" s="311">
        <v>0.82</v>
      </c>
      <c r="E58" s="310">
        <v>-4990</v>
      </c>
      <c r="F58" s="310">
        <v>-2806</v>
      </c>
      <c r="G58" s="312">
        <v>0.77800000000000002</v>
      </c>
      <c r="H58" s="313">
        <v>-234</v>
      </c>
      <c r="I58" s="313">
        <v>-74</v>
      </c>
      <c r="J58" s="311" t="s">
        <v>6</v>
      </c>
      <c r="K58" s="314">
        <v>9328</v>
      </c>
      <c r="L58" s="314">
        <v>4811</v>
      </c>
      <c r="M58" s="315">
        <v>-1314</v>
      </c>
      <c r="N58" s="316">
        <v>-1046</v>
      </c>
      <c r="O58" s="312">
        <v>0.25700000000000001</v>
      </c>
      <c r="P58" s="212"/>
      <c r="Q58" s="212"/>
    </row>
    <row r="59" spans="1:17" x14ac:dyDescent="0.3">
      <c r="A59" s="309" t="s">
        <v>377</v>
      </c>
      <c r="B59" s="310">
        <v>-12332</v>
      </c>
      <c r="C59" s="310">
        <v>-8712</v>
      </c>
      <c r="D59" s="311">
        <v>0.41499999999999998</v>
      </c>
      <c r="E59" s="310">
        <v>-2612</v>
      </c>
      <c r="F59" s="310">
        <v>-1807</v>
      </c>
      <c r="G59" s="312">
        <v>0.44500000000000001</v>
      </c>
      <c r="H59" s="313">
        <v>-672</v>
      </c>
      <c r="I59" s="313">
        <v>-288</v>
      </c>
      <c r="J59" s="312" t="s">
        <v>6</v>
      </c>
      <c r="K59" s="314">
        <v>23</v>
      </c>
      <c r="L59" s="314">
        <v>280</v>
      </c>
      <c r="M59" s="315">
        <v>-15593</v>
      </c>
      <c r="N59" s="316">
        <v>-10527</v>
      </c>
      <c r="O59" s="312">
        <v>0.48099999999999998</v>
      </c>
      <c r="P59" s="212"/>
      <c r="Q59" s="212"/>
    </row>
    <row r="60" spans="1:17" x14ac:dyDescent="0.3">
      <c r="A60" s="301" t="s">
        <v>38</v>
      </c>
      <c r="B60" s="306">
        <v>93012</v>
      </c>
      <c r="C60" s="306">
        <v>64215</v>
      </c>
      <c r="D60" s="303">
        <v>0.44800000000000001</v>
      </c>
      <c r="E60" s="306">
        <v>22688</v>
      </c>
      <c r="F60" s="306">
        <v>15184</v>
      </c>
      <c r="G60" s="304">
        <v>0.49399999999999999</v>
      </c>
      <c r="H60" s="306">
        <v>8652</v>
      </c>
      <c r="I60" s="306">
        <v>1273</v>
      </c>
      <c r="J60" s="304" t="s">
        <v>6</v>
      </c>
      <c r="K60" s="306">
        <v>212</v>
      </c>
      <c r="L60" s="306">
        <v>2</v>
      </c>
      <c r="M60" s="308">
        <v>124564</v>
      </c>
      <c r="N60" s="308">
        <v>80674</v>
      </c>
      <c r="O60" s="304">
        <v>0.54400000000000004</v>
      </c>
      <c r="P60" s="212"/>
      <c r="Q60" s="212"/>
    </row>
    <row r="61" spans="1:17" ht="15" thickBot="1" x14ac:dyDescent="0.35">
      <c r="A61" s="219" t="s">
        <v>314</v>
      </c>
      <c r="B61" s="220">
        <v>0.39500000000000002</v>
      </c>
      <c r="C61" s="220">
        <v>0.38700000000000001</v>
      </c>
      <c r="D61" s="326">
        <v>8.0000000000000002E-3</v>
      </c>
      <c r="E61" s="220">
        <v>0.45</v>
      </c>
      <c r="F61" s="220">
        <v>0.45900000000000002</v>
      </c>
      <c r="G61" s="326">
        <v>-8.0000000000000002E-3</v>
      </c>
      <c r="H61" s="220">
        <v>0.39300000000000002</v>
      </c>
      <c r="I61" s="220">
        <v>0.189</v>
      </c>
      <c r="J61" s="326">
        <v>0.20399999999999999</v>
      </c>
      <c r="K61" s="348">
        <v>0</v>
      </c>
      <c r="L61" s="348">
        <v>0</v>
      </c>
      <c r="M61" s="220">
        <v>0.41699999999999998</v>
      </c>
      <c r="N61" s="220">
        <v>0.40200000000000002</v>
      </c>
      <c r="O61" s="326">
        <v>1.6E-2</v>
      </c>
      <c r="P61" s="212"/>
      <c r="Q61" s="212"/>
    </row>
    <row r="62" spans="1:17" x14ac:dyDescent="0.3">
      <c r="A62" s="309" t="s">
        <v>152</v>
      </c>
      <c r="B62" s="310">
        <v>-27461</v>
      </c>
      <c r="C62" s="310">
        <v>-22014</v>
      </c>
      <c r="D62" s="311">
        <v>0.247</v>
      </c>
      <c r="E62" s="310">
        <v>-7742</v>
      </c>
      <c r="F62" s="310">
        <v>-6011</v>
      </c>
      <c r="G62" s="312">
        <v>0.28799999999999998</v>
      </c>
      <c r="H62" s="313">
        <v>-1647</v>
      </c>
      <c r="I62" s="313">
        <v>-556</v>
      </c>
      <c r="J62" s="311" t="s">
        <v>6</v>
      </c>
      <c r="K62" s="314">
        <v>0</v>
      </c>
      <c r="L62" s="314">
        <v>0</v>
      </c>
      <c r="M62" s="315">
        <v>-36850</v>
      </c>
      <c r="N62" s="316">
        <v>-28581</v>
      </c>
      <c r="O62" s="312">
        <v>0.28899999999999998</v>
      </c>
      <c r="P62" s="212"/>
      <c r="Q62" s="212"/>
    </row>
    <row r="63" spans="1:17" x14ac:dyDescent="0.3">
      <c r="A63" s="309" t="s">
        <v>125</v>
      </c>
      <c r="B63" s="310">
        <v>-7899</v>
      </c>
      <c r="C63" s="310">
        <v>-8164</v>
      </c>
      <c r="D63" s="311">
        <v>-3.2000000000000001E-2</v>
      </c>
      <c r="E63" s="310">
        <v>-3656</v>
      </c>
      <c r="F63" s="310">
        <v>-2164</v>
      </c>
      <c r="G63" s="312">
        <v>0.68899999999999995</v>
      </c>
      <c r="H63" s="313">
        <v>-1019</v>
      </c>
      <c r="I63" s="313">
        <v>-221</v>
      </c>
      <c r="J63" s="311" t="s">
        <v>6</v>
      </c>
      <c r="K63" s="314">
        <v>26</v>
      </c>
      <c r="L63" s="314">
        <v>33</v>
      </c>
      <c r="M63" s="314">
        <v>-12548</v>
      </c>
      <c r="N63" s="314">
        <v>-10516</v>
      </c>
      <c r="O63" s="312">
        <v>0.193</v>
      </c>
      <c r="P63" s="212"/>
      <c r="Q63" s="212"/>
    </row>
    <row r="64" spans="1:17" x14ac:dyDescent="0.3">
      <c r="A64" s="327" t="s">
        <v>381</v>
      </c>
      <c r="B64" s="328">
        <v>-8545</v>
      </c>
      <c r="C64" s="328">
        <v>-8393</v>
      </c>
      <c r="D64" s="311">
        <v>1.7999999999999999E-2</v>
      </c>
      <c r="E64" s="328">
        <v>-4502</v>
      </c>
      <c r="F64" s="328">
        <v>-3251</v>
      </c>
      <c r="G64" s="312">
        <v>0.38500000000000001</v>
      </c>
      <c r="H64" s="328">
        <v>-1019</v>
      </c>
      <c r="I64" s="328">
        <v>-221</v>
      </c>
      <c r="J64" s="311" t="s">
        <v>6</v>
      </c>
      <c r="K64" s="314">
        <v>26</v>
      </c>
      <c r="L64" s="314">
        <v>33</v>
      </c>
      <c r="M64" s="315">
        <v>-14040</v>
      </c>
      <c r="N64" s="316">
        <v>-11832</v>
      </c>
      <c r="O64" s="312">
        <v>0.187</v>
      </c>
      <c r="P64" s="212"/>
      <c r="Q64" s="212"/>
    </row>
    <row r="65" spans="1:17" x14ac:dyDescent="0.3">
      <c r="A65" s="309" t="s">
        <v>154</v>
      </c>
      <c r="B65" s="310">
        <v>-2858</v>
      </c>
      <c r="C65" s="310">
        <v>-3020</v>
      </c>
      <c r="D65" s="311">
        <v>-5.3999999999999999E-2</v>
      </c>
      <c r="E65" s="310">
        <v>-215</v>
      </c>
      <c r="F65" s="310">
        <v>-137</v>
      </c>
      <c r="G65" s="311">
        <v>0.56899999999999995</v>
      </c>
      <c r="H65" s="313">
        <v>0</v>
      </c>
      <c r="I65" s="313">
        <v>0</v>
      </c>
      <c r="J65" s="311" t="s">
        <v>6</v>
      </c>
      <c r="K65" s="314">
        <v>0</v>
      </c>
      <c r="L65" s="314">
        <v>0</v>
      </c>
      <c r="M65" s="315">
        <v>-3073</v>
      </c>
      <c r="N65" s="316">
        <v>-3157</v>
      </c>
      <c r="O65" s="312">
        <v>-2.7E-2</v>
      </c>
      <c r="P65" s="212"/>
      <c r="Q65" s="212"/>
    </row>
    <row r="66" spans="1:17" x14ac:dyDescent="0.3">
      <c r="A66" s="309" t="s">
        <v>155</v>
      </c>
      <c r="B66" s="310">
        <v>2910</v>
      </c>
      <c r="C66" s="310">
        <v>3481</v>
      </c>
      <c r="D66" s="311">
        <v>-0.16400000000000001</v>
      </c>
      <c r="E66" s="310">
        <v>278</v>
      </c>
      <c r="F66" s="310">
        <v>539</v>
      </c>
      <c r="G66" s="312">
        <v>-0.48399999999999999</v>
      </c>
      <c r="H66" s="313">
        <v>-232</v>
      </c>
      <c r="I66" s="313">
        <v>96</v>
      </c>
      <c r="J66" s="311" t="s">
        <v>6</v>
      </c>
      <c r="K66" s="314">
        <v>-265</v>
      </c>
      <c r="L66" s="314">
        <v>-75</v>
      </c>
      <c r="M66" s="315">
        <v>2691</v>
      </c>
      <c r="N66" s="316">
        <v>4041</v>
      </c>
      <c r="O66" s="312">
        <v>-0.33400000000000002</v>
      </c>
      <c r="P66" s="212"/>
      <c r="Q66" s="212"/>
    </row>
    <row r="67" spans="1:17" x14ac:dyDescent="0.3">
      <c r="A67" s="301" t="s">
        <v>4</v>
      </c>
      <c r="B67" s="306">
        <v>57704</v>
      </c>
      <c r="C67" s="306">
        <v>34499</v>
      </c>
      <c r="D67" s="303">
        <v>0.67300000000000004</v>
      </c>
      <c r="E67" s="306">
        <v>11353</v>
      </c>
      <c r="F67" s="306">
        <v>7411</v>
      </c>
      <c r="G67" s="304">
        <v>0.53200000000000003</v>
      </c>
      <c r="H67" s="306">
        <v>5754</v>
      </c>
      <c r="I67" s="306">
        <v>592</v>
      </c>
      <c r="J67" s="304" t="s">
        <v>6</v>
      </c>
      <c r="K67" s="306">
        <v>-27</v>
      </c>
      <c r="L67" s="306">
        <v>-40</v>
      </c>
      <c r="M67" s="308">
        <v>74784</v>
      </c>
      <c r="N67" s="308">
        <v>42462</v>
      </c>
      <c r="O67" s="304">
        <v>0.76100000000000001</v>
      </c>
      <c r="P67" s="212"/>
      <c r="Q67" s="212"/>
    </row>
    <row r="68" spans="1:17" x14ac:dyDescent="0.3">
      <c r="A68" s="301" t="s">
        <v>156</v>
      </c>
      <c r="B68" s="306">
        <v>57058</v>
      </c>
      <c r="C68" s="306">
        <v>34270</v>
      </c>
      <c r="D68" s="303">
        <v>0.66500000000000004</v>
      </c>
      <c r="E68" s="306">
        <v>10507</v>
      </c>
      <c r="F68" s="306">
        <v>6324</v>
      </c>
      <c r="G68" s="304">
        <v>0.66100000000000003</v>
      </c>
      <c r="H68" s="306">
        <v>5754</v>
      </c>
      <c r="I68" s="306">
        <v>592</v>
      </c>
      <c r="J68" s="304" t="s">
        <v>6</v>
      </c>
      <c r="K68" s="306">
        <v>-27</v>
      </c>
      <c r="L68" s="306">
        <v>-40</v>
      </c>
      <c r="M68" s="308">
        <v>73292</v>
      </c>
      <c r="N68" s="308">
        <v>41146</v>
      </c>
      <c r="O68" s="304">
        <v>0.78100000000000003</v>
      </c>
      <c r="P68" s="212"/>
      <c r="Q68" s="212"/>
    </row>
    <row r="69" spans="1:17" x14ac:dyDescent="0.3">
      <c r="A69" s="329" t="s">
        <v>157</v>
      </c>
      <c r="B69" s="330">
        <v>0.24199999999999999</v>
      </c>
      <c r="C69" s="330">
        <v>0.20599999999999999</v>
      </c>
      <c r="D69" s="326">
        <v>3.5999999999999997E-2</v>
      </c>
      <c r="E69" s="330">
        <v>0.20899999999999999</v>
      </c>
      <c r="F69" s="330">
        <v>0.191</v>
      </c>
      <c r="G69" s="326">
        <v>1.7999999999999999E-2</v>
      </c>
      <c r="H69" s="330">
        <v>0.26200000000000001</v>
      </c>
      <c r="I69" s="330">
        <v>8.7999999999999995E-2</v>
      </c>
      <c r="J69" s="326">
        <v>0.17399999999999999</v>
      </c>
      <c r="K69" s="349">
        <v>0</v>
      </c>
      <c r="L69" s="349">
        <v>0</v>
      </c>
      <c r="M69" s="330">
        <v>0.245</v>
      </c>
      <c r="N69" s="330">
        <v>0.20499999999999999</v>
      </c>
      <c r="O69" s="326">
        <v>4.1000000000000002E-2</v>
      </c>
      <c r="P69" s="212"/>
      <c r="Q69" s="212"/>
    </row>
    <row r="70" spans="1:17" x14ac:dyDescent="0.3">
      <c r="A70" s="309" t="s">
        <v>62</v>
      </c>
      <c r="B70" s="310">
        <v>-19478</v>
      </c>
      <c r="C70" s="310">
        <v>-17876</v>
      </c>
      <c r="D70" s="311">
        <v>0.09</v>
      </c>
      <c r="E70" s="310">
        <v>-5112</v>
      </c>
      <c r="F70" s="310">
        <v>-5449</v>
      </c>
      <c r="G70" s="312">
        <v>-6.2E-2</v>
      </c>
      <c r="H70" s="313">
        <v>-520</v>
      </c>
      <c r="I70" s="313">
        <v>-230</v>
      </c>
      <c r="J70" s="311" t="s">
        <v>6</v>
      </c>
      <c r="K70" s="314">
        <v>0</v>
      </c>
      <c r="L70" s="314">
        <v>0</v>
      </c>
      <c r="M70" s="315">
        <v>-25110</v>
      </c>
      <c r="N70" s="316">
        <v>-23555</v>
      </c>
      <c r="O70" s="312">
        <v>6.6000000000000003E-2</v>
      </c>
      <c r="P70" s="212"/>
      <c r="Q70" s="212"/>
    </row>
    <row r="71" spans="1:17" x14ac:dyDescent="0.3">
      <c r="A71" s="327" t="s">
        <v>386</v>
      </c>
      <c r="B71" s="328">
        <v>-18873</v>
      </c>
      <c r="C71" s="328">
        <v>-17289</v>
      </c>
      <c r="D71" s="311">
        <v>9.1999999999999998E-2</v>
      </c>
      <c r="E71" s="328">
        <v>-4663</v>
      </c>
      <c r="F71" s="328">
        <v>-4363</v>
      </c>
      <c r="G71" s="312">
        <v>6.9000000000000006E-2</v>
      </c>
      <c r="H71" s="328">
        <v>-520</v>
      </c>
      <c r="I71" s="328">
        <v>-230</v>
      </c>
      <c r="J71" s="311" t="s">
        <v>6</v>
      </c>
      <c r="K71" s="314">
        <v>0</v>
      </c>
      <c r="L71" s="314">
        <v>0</v>
      </c>
      <c r="M71" s="315">
        <v>-24056</v>
      </c>
      <c r="N71" s="316">
        <v>-21882</v>
      </c>
      <c r="O71" s="312">
        <v>9.9000000000000005E-2</v>
      </c>
      <c r="P71" s="212"/>
      <c r="Q71" s="212"/>
    </row>
    <row r="72" spans="1:17" x14ac:dyDescent="0.3">
      <c r="A72" s="309" t="s">
        <v>159</v>
      </c>
      <c r="B72" s="310">
        <v>-12925</v>
      </c>
      <c r="C72" s="310">
        <v>-18635</v>
      </c>
      <c r="D72" s="311">
        <v>-0.30599999999999999</v>
      </c>
      <c r="E72" s="310">
        <v>-3684</v>
      </c>
      <c r="F72" s="310">
        <v>-3776</v>
      </c>
      <c r="G72" s="312">
        <v>-2.4E-2</v>
      </c>
      <c r="H72" s="313">
        <v>-479</v>
      </c>
      <c r="I72" s="313">
        <v>-371</v>
      </c>
      <c r="J72" s="312">
        <v>0.29099999999999998</v>
      </c>
      <c r="K72" s="314">
        <v>0</v>
      </c>
      <c r="L72" s="314">
        <v>0</v>
      </c>
      <c r="M72" s="315">
        <v>-17088</v>
      </c>
      <c r="N72" s="316">
        <v>-22782</v>
      </c>
      <c r="O72" s="312">
        <v>-0.25</v>
      </c>
      <c r="P72" s="212"/>
      <c r="Q72" s="212"/>
    </row>
    <row r="73" spans="1:17" x14ac:dyDescent="0.3">
      <c r="A73" s="327" t="s">
        <v>387</v>
      </c>
      <c r="B73" s="328">
        <v>-12790</v>
      </c>
      <c r="C73" s="328">
        <v>-18500</v>
      </c>
      <c r="D73" s="311">
        <v>-0.309</v>
      </c>
      <c r="E73" s="328">
        <v>-3202</v>
      </c>
      <c r="F73" s="328">
        <v>-3385</v>
      </c>
      <c r="G73" s="312">
        <v>-5.3999999999999999E-2</v>
      </c>
      <c r="H73" s="328">
        <v>-479</v>
      </c>
      <c r="I73" s="328">
        <v>-371</v>
      </c>
      <c r="J73" s="312">
        <v>0.29099999999999998</v>
      </c>
      <c r="K73" s="314">
        <v>0</v>
      </c>
      <c r="L73" s="314">
        <v>0</v>
      </c>
      <c r="M73" s="315">
        <v>-16471</v>
      </c>
      <c r="N73" s="316">
        <v>-22256</v>
      </c>
      <c r="O73" s="312">
        <v>-0.26</v>
      </c>
      <c r="P73" s="212"/>
      <c r="Q73" s="212"/>
    </row>
    <row r="74" spans="1:17" x14ac:dyDescent="0.3">
      <c r="A74" s="309" t="s">
        <v>161</v>
      </c>
      <c r="B74" s="310">
        <v>1602</v>
      </c>
      <c r="C74" s="310">
        <v>-3090</v>
      </c>
      <c r="D74" s="311" t="s">
        <v>6</v>
      </c>
      <c r="E74" s="310">
        <v>606</v>
      </c>
      <c r="F74" s="310">
        <v>-887</v>
      </c>
      <c r="G74" s="312" t="s">
        <v>6</v>
      </c>
      <c r="H74" s="313">
        <v>-2</v>
      </c>
      <c r="I74" s="313">
        <v>-3</v>
      </c>
      <c r="J74" s="312">
        <v>-0.33300000000000002</v>
      </c>
      <c r="K74" s="314">
        <v>0</v>
      </c>
      <c r="L74" s="314">
        <v>0</v>
      </c>
      <c r="M74" s="315">
        <v>2206</v>
      </c>
      <c r="N74" s="316">
        <v>-3980</v>
      </c>
      <c r="O74" s="312" t="s">
        <v>6</v>
      </c>
      <c r="P74" s="212"/>
      <c r="Q74" s="212"/>
    </row>
    <row r="75" spans="1:17" x14ac:dyDescent="0.3">
      <c r="A75" s="327" t="s">
        <v>388</v>
      </c>
      <c r="B75" s="328">
        <v>1490</v>
      </c>
      <c r="C75" s="328">
        <v>-2788</v>
      </c>
      <c r="D75" s="311" t="s">
        <v>6</v>
      </c>
      <c r="E75" s="328">
        <v>201</v>
      </c>
      <c r="F75" s="328">
        <v>-263</v>
      </c>
      <c r="G75" s="311" t="s">
        <v>6</v>
      </c>
      <c r="H75" s="328">
        <v>-2</v>
      </c>
      <c r="I75" s="328">
        <v>-3</v>
      </c>
      <c r="J75" s="312">
        <v>-0.33300000000000002</v>
      </c>
      <c r="K75" s="314">
        <v>0</v>
      </c>
      <c r="L75" s="314">
        <v>0</v>
      </c>
      <c r="M75" s="315">
        <v>1689</v>
      </c>
      <c r="N75" s="316">
        <v>-3054</v>
      </c>
      <c r="O75" s="312" t="s">
        <v>6</v>
      </c>
      <c r="P75" s="212"/>
      <c r="Q75" s="212"/>
    </row>
    <row r="76" spans="1:17" x14ac:dyDescent="0.3">
      <c r="A76" s="309" t="s">
        <v>163</v>
      </c>
      <c r="B76" s="310">
        <v>-4541</v>
      </c>
      <c r="C76" s="310">
        <v>-7570</v>
      </c>
      <c r="D76" s="311">
        <v>-0.4</v>
      </c>
      <c r="E76" s="310">
        <v>-483</v>
      </c>
      <c r="F76" s="310">
        <v>-1257</v>
      </c>
      <c r="G76" s="312">
        <v>-0.61599999999999999</v>
      </c>
      <c r="H76" s="313">
        <v>-50</v>
      </c>
      <c r="I76" s="313">
        <v>0</v>
      </c>
      <c r="J76" s="311" t="s">
        <v>6</v>
      </c>
      <c r="K76" s="314">
        <v>0</v>
      </c>
      <c r="L76" s="314">
        <v>0</v>
      </c>
      <c r="M76" s="315">
        <v>-5074</v>
      </c>
      <c r="N76" s="316">
        <v>-8827</v>
      </c>
      <c r="O76" s="312">
        <v>-0.42499999999999999</v>
      </c>
      <c r="P76" s="212"/>
      <c r="Q76" s="212"/>
    </row>
    <row r="77" spans="1:17" x14ac:dyDescent="0.3">
      <c r="A77" s="331" t="s">
        <v>389</v>
      </c>
      <c r="B77" s="332">
        <v>22362</v>
      </c>
      <c r="C77" s="332">
        <v>-12674</v>
      </c>
      <c r="D77" s="333" t="s">
        <v>6</v>
      </c>
      <c r="E77" s="332">
        <v>2680</v>
      </c>
      <c r="F77" s="332">
        <v>-3958</v>
      </c>
      <c r="G77" s="334" t="s">
        <v>6</v>
      </c>
      <c r="H77" s="332">
        <v>4703</v>
      </c>
      <c r="I77" s="332">
        <v>-12</v>
      </c>
      <c r="J77" s="334" t="s">
        <v>6</v>
      </c>
      <c r="K77" s="332">
        <v>-27</v>
      </c>
      <c r="L77" s="332">
        <v>-40</v>
      </c>
      <c r="M77" s="335">
        <v>29718</v>
      </c>
      <c r="N77" s="335">
        <v>-16684</v>
      </c>
      <c r="O77" s="334" t="s">
        <v>6</v>
      </c>
      <c r="P77" s="212"/>
      <c r="Q77" s="212"/>
    </row>
    <row r="78" spans="1:17" x14ac:dyDescent="0.3">
      <c r="A78" s="309" t="s">
        <v>164</v>
      </c>
      <c r="B78" s="310">
        <v>0</v>
      </c>
      <c r="C78" s="310">
        <v>0</v>
      </c>
      <c r="D78" s="311" t="s">
        <v>6</v>
      </c>
      <c r="E78" s="310">
        <v>0</v>
      </c>
      <c r="F78" s="310">
        <v>0</v>
      </c>
      <c r="G78" s="311" t="s">
        <v>6</v>
      </c>
      <c r="H78" s="313">
        <v>0</v>
      </c>
      <c r="I78" s="313">
        <v>0</v>
      </c>
      <c r="J78" s="311" t="s">
        <v>6</v>
      </c>
      <c r="K78" s="314">
        <v>0</v>
      </c>
      <c r="L78" s="314">
        <v>0</v>
      </c>
      <c r="M78" s="315">
        <v>0</v>
      </c>
      <c r="N78" s="315">
        <v>0</v>
      </c>
      <c r="O78" s="311" t="s">
        <v>6</v>
      </c>
      <c r="P78" s="212"/>
      <c r="Q78" s="212"/>
    </row>
    <row r="79" spans="1:17" x14ac:dyDescent="0.3">
      <c r="A79" s="301" t="s">
        <v>390</v>
      </c>
      <c r="B79" s="306">
        <v>22362</v>
      </c>
      <c r="C79" s="306">
        <v>-12674</v>
      </c>
      <c r="D79" s="303" t="s">
        <v>6</v>
      </c>
      <c r="E79" s="306">
        <v>2680</v>
      </c>
      <c r="F79" s="306">
        <v>-3958</v>
      </c>
      <c r="G79" s="304" t="s">
        <v>6</v>
      </c>
      <c r="H79" s="306">
        <v>4703</v>
      </c>
      <c r="I79" s="306">
        <v>-12</v>
      </c>
      <c r="J79" s="304" t="s">
        <v>6</v>
      </c>
      <c r="K79" s="306">
        <v>-27</v>
      </c>
      <c r="L79" s="306">
        <v>-40</v>
      </c>
      <c r="M79" s="308">
        <v>29718</v>
      </c>
      <c r="N79" s="308">
        <v>-16684</v>
      </c>
      <c r="O79" s="304" t="s">
        <v>6</v>
      </c>
      <c r="P79" s="212"/>
      <c r="Q79" s="212"/>
    </row>
    <row r="80" spans="1:17" x14ac:dyDescent="0.3">
      <c r="A80" s="336" t="s">
        <v>391</v>
      </c>
      <c r="B80" s="319">
        <v>0</v>
      </c>
      <c r="C80" s="319">
        <v>-25595</v>
      </c>
      <c r="D80" s="320" t="s">
        <v>6</v>
      </c>
      <c r="E80" s="319">
        <v>0</v>
      </c>
      <c r="F80" s="319">
        <v>0</v>
      </c>
      <c r="G80" s="320" t="s">
        <v>6</v>
      </c>
      <c r="H80" s="322">
        <v>0</v>
      </c>
      <c r="I80" s="322">
        <v>0</v>
      </c>
      <c r="J80" s="320" t="s">
        <v>6</v>
      </c>
      <c r="K80" s="323">
        <v>0</v>
      </c>
      <c r="L80" s="323">
        <v>0</v>
      </c>
      <c r="M80" s="325">
        <v>0</v>
      </c>
      <c r="N80" s="325">
        <v>-25595</v>
      </c>
      <c r="O80" s="320" t="s">
        <v>6</v>
      </c>
      <c r="P80" s="212"/>
      <c r="Q80" s="212"/>
    </row>
    <row r="81" spans="1:17" x14ac:dyDescent="0.3">
      <c r="A81" s="301" t="s">
        <v>392</v>
      </c>
      <c r="B81" s="306">
        <v>22362</v>
      </c>
      <c r="C81" s="306">
        <v>-38269</v>
      </c>
      <c r="D81" s="303" t="s">
        <v>6</v>
      </c>
      <c r="E81" s="306">
        <v>2680</v>
      </c>
      <c r="F81" s="306">
        <v>-3958</v>
      </c>
      <c r="G81" s="304" t="s">
        <v>6</v>
      </c>
      <c r="H81" s="306">
        <v>4703</v>
      </c>
      <c r="I81" s="306">
        <v>-12</v>
      </c>
      <c r="J81" s="304" t="s">
        <v>6</v>
      </c>
      <c r="K81" s="306">
        <v>-27</v>
      </c>
      <c r="L81" s="306">
        <v>-40</v>
      </c>
      <c r="M81" s="308">
        <v>29718</v>
      </c>
      <c r="N81" s="308">
        <v>-42279</v>
      </c>
      <c r="O81" s="304" t="s">
        <v>6</v>
      </c>
      <c r="P81" s="212"/>
      <c r="Q81" s="212"/>
    </row>
    <row r="82" spans="1:17" x14ac:dyDescent="0.3">
      <c r="A82" s="337" t="s">
        <v>165</v>
      </c>
      <c r="B82" s="302"/>
      <c r="C82" s="302"/>
      <c r="D82" s="303"/>
      <c r="E82" s="302"/>
      <c r="F82" s="302"/>
      <c r="G82" s="303"/>
      <c r="H82" s="305"/>
      <c r="I82" s="305"/>
      <c r="J82" s="303"/>
      <c r="K82" s="306"/>
      <c r="L82" s="306"/>
      <c r="M82" s="306"/>
      <c r="N82" s="306"/>
      <c r="O82" s="303"/>
      <c r="P82" s="212"/>
      <c r="Q82" s="212"/>
    </row>
    <row r="83" spans="1:17" x14ac:dyDescent="0.3">
      <c r="A83" s="338" t="s">
        <v>166</v>
      </c>
      <c r="B83" s="339">
        <v>20630</v>
      </c>
      <c r="C83" s="339">
        <v>-39456</v>
      </c>
      <c r="D83" s="311" t="s">
        <v>6</v>
      </c>
      <c r="E83" s="339">
        <v>2481</v>
      </c>
      <c r="F83" s="339">
        <v>-4019</v>
      </c>
      <c r="G83" s="311" t="s">
        <v>6</v>
      </c>
      <c r="H83" s="315">
        <v>4703</v>
      </c>
      <c r="I83" s="315">
        <v>-12</v>
      </c>
      <c r="J83" s="311" t="s">
        <v>6</v>
      </c>
      <c r="K83" s="315">
        <v>-27</v>
      </c>
      <c r="L83" s="315">
        <v>-40</v>
      </c>
      <c r="M83" s="315">
        <v>27787</v>
      </c>
      <c r="N83" s="315">
        <v>-43527</v>
      </c>
      <c r="O83" s="311" t="s">
        <v>6</v>
      </c>
      <c r="P83" s="212"/>
      <c r="Q83" s="212"/>
    </row>
    <row r="84" spans="1:17" x14ac:dyDescent="0.3">
      <c r="A84" s="340" t="s">
        <v>167</v>
      </c>
      <c r="B84" s="310">
        <v>1732</v>
      </c>
      <c r="C84" s="310">
        <v>1187</v>
      </c>
      <c r="D84" s="311">
        <v>0.45900000000000002</v>
      </c>
      <c r="E84" s="310">
        <v>199</v>
      </c>
      <c r="F84" s="310">
        <v>61</v>
      </c>
      <c r="G84" s="311" t="s">
        <v>6</v>
      </c>
      <c r="H84" s="313">
        <v>0</v>
      </c>
      <c r="I84" s="313">
        <v>0</v>
      </c>
      <c r="J84" s="311" t="s">
        <v>6</v>
      </c>
      <c r="K84" s="314">
        <v>0</v>
      </c>
      <c r="L84" s="314">
        <v>0</v>
      </c>
      <c r="M84" s="339">
        <v>1931</v>
      </c>
      <c r="N84" s="314">
        <v>1248</v>
      </c>
      <c r="O84" s="311">
        <v>0.54700000000000004</v>
      </c>
      <c r="P84" s="212"/>
      <c r="Q84" s="212"/>
    </row>
    <row r="85" spans="1:17" x14ac:dyDescent="0.3">
      <c r="A85" s="340"/>
      <c r="B85" s="310"/>
      <c r="C85" s="310"/>
      <c r="D85" s="311"/>
      <c r="E85" s="310"/>
      <c r="F85" s="310"/>
      <c r="G85" s="311"/>
      <c r="H85" s="313"/>
      <c r="I85" s="313"/>
      <c r="J85" s="311"/>
      <c r="K85" s="314"/>
      <c r="L85" s="314"/>
      <c r="M85" s="314"/>
      <c r="N85" s="314"/>
      <c r="O85" s="311"/>
      <c r="P85" s="212"/>
      <c r="Q85" s="212"/>
    </row>
    <row r="86" spans="1:17" x14ac:dyDescent="0.3">
      <c r="A86" s="301" t="s">
        <v>393</v>
      </c>
      <c r="B86" s="306">
        <v>22344</v>
      </c>
      <c r="C86" s="306">
        <v>-11879</v>
      </c>
      <c r="D86" s="303" t="s">
        <v>6</v>
      </c>
      <c r="E86" s="306">
        <v>2360</v>
      </c>
      <c r="F86" s="306">
        <v>-2944</v>
      </c>
      <c r="G86" s="304" t="s">
        <v>6</v>
      </c>
      <c r="H86" s="308">
        <v>4703</v>
      </c>
      <c r="I86" s="308">
        <v>-12</v>
      </c>
      <c r="J86" s="304" t="s">
        <v>6</v>
      </c>
      <c r="K86" s="308">
        <v>-27</v>
      </c>
      <c r="L86" s="308">
        <v>-40</v>
      </c>
      <c r="M86" s="308">
        <v>29380</v>
      </c>
      <c r="N86" s="308">
        <v>-14875</v>
      </c>
      <c r="O86" s="304" t="s">
        <v>6</v>
      </c>
      <c r="P86" s="212"/>
      <c r="Q86" s="212"/>
    </row>
    <row r="87" spans="1:17" x14ac:dyDescent="0.3">
      <c r="A87" s="336" t="s">
        <v>394</v>
      </c>
      <c r="B87" s="323">
        <v>0</v>
      </c>
      <c r="C87" s="323">
        <v>-25595</v>
      </c>
      <c r="D87" s="320" t="s">
        <v>6</v>
      </c>
      <c r="E87" s="323">
        <v>0</v>
      </c>
      <c r="F87" s="323">
        <v>0</v>
      </c>
      <c r="G87" s="320" t="s">
        <v>6</v>
      </c>
      <c r="H87" s="325">
        <v>0</v>
      </c>
      <c r="I87" s="325">
        <v>0</v>
      </c>
      <c r="J87" s="320" t="s">
        <v>6</v>
      </c>
      <c r="K87" s="325">
        <v>0</v>
      </c>
      <c r="L87" s="325">
        <v>0</v>
      </c>
      <c r="M87" s="325">
        <v>0</v>
      </c>
      <c r="N87" s="325">
        <v>-25595</v>
      </c>
      <c r="O87" s="320" t="s">
        <v>6</v>
      </c>
      <c r="P87" s="212"/>
      <c r="Q87" s="212"/>
    </row>
    <row r="88" spans="1:17" x14ac:dyDescent="0.3">
      <c r="A88" s="301" t="s">
        <v>395</v>
      </c>
      <c r="B88" s="341">
        <v>22344</v>
      </c>
      <c r="C88" s="341">
        <v>-37474</v>
      </c>
      <c r="D88" s="303" t="s">
        <v>6</v>
      </c>
      <c r="E88" s="341">
        <v>2360</v>
      </c>
      <c r="F88" s="341">
        <v>-2944</v>
      </c>
      <c r="G88" s="304" t="s">
        <v>6</v>
      </c>
      <c r="H88" s="341">
        <v>4703</v>
      </c>
      <c r="I88" s="341">
        <v>-12</v>
      </c>
      <c r="J88" s="304" t="s">
        <v>6</v>
      </c>
      <c r="K88" s="341">
        <v>-27</v>
      </c>
      <c r="L88" s="341">
        <v>-40</v>
      </c>
      <c r="M88" s="341">
        <v>29380</v>
      </c>
      <c r="N88" s="341">
        <v>-40470</v>
      </c>
      <c r="O88" s="304" t="s">
        <v>6</v>
      </c>
      <c r="P88" s="212"/>
      <c r="Q88" s="212"/>
    </row>
    <row r="89" spans="1:17" x14ac:dyDescent="0.3">
      <c r="A89" s="337" t="s">
        <v>165</v>
      </c>
      <c r="B89" s="342"/>
      <c r="C89" s="342"/>
      <c r="D89" s="303"/>
      <c r="E89" s="342"/>
      <c r="F89" s="342"/>
      <c r="G89" s="303"/>
      <c r="H89" s="343"/>
      <c r="I89" s="343"/>
      <c r="J89" s="303"/>
      <c r="K89" s="306"/>
      <c r="L89" s="306"/>
      <c r="M89" s="344"/>
      <c r="N89" s="306"/>
      <c r="O89" s="303"/>
      <c r="P89" s="212"/>
      <c r="Q89" s="212"/>
    </row>
    <row r="90" spans="1:17" x14ac:dyDescent="0.3">
      <c r="A90" s="338" t="s">
        <v>166</v>
      </c>
      <c r="B90" s="345">
        <v>20612</v>
      </c>
      <c r="C90" s="314">
        <v>-38661</v>
      </c>
      <c r="D90" s="311" t="s">
        <v>6</v>
      </c>
      <c r="E90" s="345">
        <v>2161</v>
      </c>
      <c r="F90" s="314">
        <v>-3005</v>
      </c>
      <c r="G90" s="311" t="s">
        <v>6</v>
      </c>
      <c r="H90" s="345">
        <v>4703</v>
      </c>
      <c r="I90" s="316">
        <v>-12</v>
      </c>
      <c r="J90" s="311" t="s">
        <v>6</v>
      </c>
      <c r="K90" s="345">
        <v>-27</v>
      </c>
      <c r="L90" s="316">
        <v>-40</v>
      </c>
      <c r="M90" s="345">
        <v>27449</v>
      </c>
      <c r="N90" s="316">
        <v>-41718</v>
      </c>
      <c r="O90" s="311" t="s">
        <v>6</v>
      </c>
      <c r="P90" s="212"/>
      <c r="Q90" s="212"/>
    </row>
    <row r="91" spans="1:17" x14ac:dyDescent="0.3">
      <c r="A91" s="346" t="s">
        <v>167</v>
      </c>
      <c r="B91" s="347">
        <v>1732</v>
      </c>
      <c r="C91" s="323">
        <v>1187</v>
      </c>
      <c r="D91" s="320">
        <v>0.45900000000000002</v>
      </c>
      <c r="E91" s="347">
        <v>199</v>
      </c>
      <c r="F91" s="323">
        <v>61</v>
      </c>
      <c r="G91" s="320" t="s">
        <v>6</v>
      </c>
      <c r="H91" s="347">
        <v>0</v>
      </c>
      <c r="I91" s="323">
        <v>0</v>
      </c>
      <c r="J91" s="320" t="s">
        <v>6</v>
      </c>
      <c r="K91" s="347">
        <v>0</v>
      </c>
      <c r="L91" s="323">
        <v>0</v>
      </c>
      <c r="M91" s="347">
        <v>1931</v>
      </c>
      <c r="N91" s="323">
        <v>1248</v>
      </c>
      <c r="O91" s="320">
        <v>0.54700000000000004</v>
      </c>
      <c r="P91" s="212"/>
      <c r="Q91" s="212"/>
    </row>
    <row r="94" spans="1:17" x14ac:dyDescent="0.3">
      <c r="A94" s="194" t="s">
        <v>69</v>
      </c>
      <c r="B94" s="193"/>
      <c r="C94" s="193"/>
      <c r="D94" s="193"/>
      <c r="E94" s="193"/>
      <c r="F94" s="193"/>
      <c r="G94" s="193"/>
    </row>
    <row r="95" spans="1:17" ht="15" thickBot="1" x14ac:dyDescent="0.35">
      <c r="A95" s="202" t="s">
        <v>0</v>
      </c>
      <c r="B95" s="203" t="s">
        <v>335</v>
      </c>
      <c r="C95" s="203" t="s">
        <v>336</v>
      </c>
      <c r="D95" s="204" t="s">
        <v>5</v>
      </c>
      <c r="E95" s="203" t="s">
        <v>337</v>
      </c>
      <c r="F95" s="203" t="s">
        <v>338</v>
      </c>
      <c r="G95" s="204" t="s">
        <v>5</v>
      </c>
    </row>
    <row r="96" spans="1:17" ht="15" thickBot="1" x14ac:dyDescent="0.35">
      <c r="A96" s="205" t="s">
        <v>168</v>
      </c>
      <c r="B96" s="350">
        <v>106565</v>
      </c>
      <c r="C96" s="350">
        <v>74124</v>
      </c>
      <c r="D96" s="351">
        <v>0.438</v>
      </c>
      <c r="E96" s="350">
        <v>269676</v>
      </c>
      <c r="F96" s="350">
        <v>230443</v>
      </c>
      <c r="G96" s="351">
        <v>0.17</v>
      </c>
      <c r="I96"/>
      <c r="J96"/>
      <c r="K96"/>
      <c r="L96"/>
      <c r="M96"/>
      <c r="N96"/>
    </row>
    <row r="97" spans="1:14" ht="15" thickBot="1" x14ac:dyDescent="0.35">
      <c r="A97" s="205" t="s">
        <v>169</v>
      </c>
      <c r="B97" s="350">
        <v>-58144</v>
      </c>
      <c r="C97" s="350">
        <v>-42201</v>
      </c>
      <c r="D97" s="351">
        <v>0.378</v>
      </c>
      <c r="E97" s="350">
        <v>-164263</v>
      </c>
      <c r="F97" s="350">
        <v>-123913</v>
      </c>
      <c r="G97" s="351">
        <v>0.32600000000000001</v>
      </c>
      <c r="I97"/>
      <c r="J97"/>
      <c r="K97"/>
      <c r="L97"/>
      <c r="M97"/>
      <c r="N97"/>
    </row>
    <row r="98" spans="1:14" ht="15" thickBot="1" x14ac:dyDescent="0.35">
      <c r="A98" s="206" t="s">
        <v>170</v>
      </c>
      <c r="B98" s="352">
        <v>48421</v>
      </c>
      <c r="C98" s="352">
        <v>31923</v>
      </c>
      <c r="D98" s="353">
        <v>0.51700000000000002</v>
      </c>
      <c r="E98" s="352">
        <v>105413</v>
      </c>
      <c r="F98" s="352">
        <v>106530</v>
      </c>
      <c r="G98" s="353">
        <v>-0.01</v>
      </c>
      <c r="I98"/>
      <c r="J98"/>
      <c r="K98"/>
      <c r="L98"/>
      <c r="M98"/>
      <c r="N98"/>
    </row>
    <row r="99" spans="1:14" ht="15" thickBot="1" x14ac:dyDescent="0.35">
      <c r="A99" s="205" t="s">
        <v>171</v>
      </c>
      <c r="B99" s="350">
        <v>-10433</v>
      </c>
      <c r="C99" s="350">
        <v>-5828</v>
      </c>
      <c r="D99" s="351">
        <v>0.79</v>
      </c>
      <c r="E99" s="350">
        <v>-31982</v>
      </c>
      <c r="F99" s="350">
        <v>-19980</v>
      </c>
      <c r="G99" s="351">
        <v>0.60099999999999998</v>
      </c>
      <c r="I99"/>
      <c r="J99"/>
      <c r="K99"/>
      <c r="L99"/>
      <c r="M99"/>
      <c r="N99"/>
    </row>
    <row r="100" spans="1:14" ht="15" thickBot="1" x14ac:dyDescent="0.35">
      <c r="A100" s="205" t="s">
        <v>172</v>
      </c>
      <c r="B100" s="350">
        <v>-6286</v>
      </c>
      <c r="C100" s="350">
        <v>-3518</v>
      </c>
      <c r="D100" s="351">
        <v>0.78700000000000003</v>
      </c>
      <c r="E100" s="350">
        <v>-15624</v>
      </c>
      <c r="F100" s="350">
        <v>-10909</v>
      </c>
      <c r="G100" s="351">
        <v>0.432</v>
      </c>
      <c r="I100"/>
      <c r="J100"/>
      <c r="K100"/>
      <c r="L100"/>
      <c r="M100"/>
      <c r="N100"/>
    </row>
    <row r="101" spans="1:14" ht="15" thickBot="1" x14ac:dyDescent="0.35">
      <c r="A101" s="205" t="s">
        <v>173</v>
      </c>
      <c r="B101" s="350">
        <v>-6865</v>
      </c>
      <c r="C101" s="350">
        <v>-4077</v>
      </c>
      <c r="D101" s="351">
        <v>0.68400000000000005</v>
      </c>
      <c r="E101" s="350">
        <v>-17116</v>
      </c>
      <c r="F101" s="350">
        <v>-12225</v>
      </c>
      <c r="G101" s="351">
        <v>0.4</v>
      </c>
      <c r="I101"/>
      <c r="J101"/>
      <c r="K101"/>
      <c r="L101"/>
      <c r="M101"/>
      <c r="N101"/>
    </row>
    <row r="102" spans="1:14" ht="15" thickBot="1" x14ac:dyDescent="0.35">
      <c r="A102" s="205" t="s">
        <v>174</v>
      </c>
      <c r="B102" s="350">
        <v>-221</v>
      </c>
      <c r="C102" s="350">
        <v>-715</v>
      </c>
      <c r="D102" s="351">
        <v>-0.69199999999999995</v>
      </c>
      <c r="E102" s="350">
        <v>-2485</v>
      </c>
      <c r="F102" s="350">
        <v>-1244</v>
      </c>
      <c r="G102" s="351">
        <v>0.998</v>
      </c>
      <c r="I102"/>
      <c r="J102"/>
      <c r="K102"/>
      <c r="L102"/>
      <c r="M102"/>
      <c r="N102"/>
    </row>
    <row r="103" spans="1:14" ht="15" thickBot="1" x14ac:dyDescent="0.35">
      <c r="A103" s="206" t="s">
        <v>175</v>
      </c>
      <c r="B103" s="352">
        <v>31481</v>
      </c>
      <c r="C103" s="352">
        <v>21862</v>
      </c>
      <c r="D103" s="353">
        <v>0.44</v>
      </c>
      <c r="E103" s="352">
        <v>55322</v>
      </c>
      <c r="F103" s="352">
        <v>74397</v>
      </c>
      <c r="G103" s="353">
        <v>-0.25600000000000001</v>
      </c>
      <c r="I103"/>
      <c r="J103"/>
      <c r="K103"/>
      <c r="L103"/>
      <c r="M103"/>
      <c r="N103"/>
    </row>
    <row r="104" spans="1:14" ht="15" thickBot="1" x14ac:dyDescent="0.35">
      <c r="A104" s="205" t="s">
        <v>146</v>
      </c>
      <c r="B104" s="350">
        <v>-129</v>
      </c>
      <c r="C104" s="350">
        <v>-16</v>
      </c>
      <c r="D104" s="351" t="s">
        <v>6</v>
      </c>
      <c r="E104" s="350">
        <v>-177</v>
      </c>
      <c r="F104" s="350">
        <v>-59</v>
      </c>
      <c r="G104" s="351" t="s">
        <v>6</v>
      </c>
      <c r="I104"/>
      <c r="J104"/>
      <c r="K104"/>
      <c r="L104"/>
      <c r="M104"/>
      <c r="N104"/>
    </row>
    <row r="105" spans="1:14" ht="15" thickBot="1" x14ac:dyDescent="0.35">
      <c r="A105" s="206" t="s">
        <v>396</v>
      </c>
      <c r="B105" s="352">
        <v>31352</v>
      </c>
      <c r="C105" s="352">
        <v>21846</v>
      </c>
      <c r="D105" s="353">
        <v>0.435</v>
      </c>
      <c r="E105" s="352">
        <v>55145</v>
      </c>
      <c r="F105" s="352">
        <v>74338</v>
      </c>
      <c r="G105" s="353">
        <v>-0.25800000000000001</v>
      </c>
      <c r="I105"/>
      <c r="J105"/>
      <c r="K105"/>
      <c r="L105"/>
      <c r="M105"/>
      <c r="N105"/>
    </row>
    <row r="106" spans="1:14" ht="15" thickBot="1" x14ac:dyDescent="0.35">
      <c r="A106" s="205" t="s">
        <v>397</v>
      </c>
      <c r="B106" s="350">
        <v>0</v>
      </c>
      <c r="C106" s="350">
        <v>866</v>
      </c>
      <c r="D106" s="351" t="s">
        <v>6</v>
      </c>
      <c r="E106" s="350">
        <v>0</v>
      </c>
      <c r="F106" s="350">
        <v>4988</v>
      </c>
      <c r="G106" s="351" t="s">
        <v>6</v>
      </c>
      <c r="I106"/>
      <c r="J106"/>
      <c r="K106"/>
      <c r="L106"/>
      <c r="M106"/>
      <c r="N106"/>
    </row>
    <row r="107" spans="1:14" ht="15" thickBot="1" x14ac:dyDescent="0.35">
      <c r="A107" s="206" t="s">
        <v>398</v>
      </c>
      <c r="B107" s="352">
        <v>31352</v>
      </c>
      <c r="C107" s="352">
        <v>22712</v>
      </c>
      <c r="D107" s="353">
        <v>0.38</v>
      </c>
      <c r="E107" s="352">
        <v>55145</v>
      </c>
      <c r="F107" s="352">
        <v>79326</v>
      </c>
      <c r="G107" s="353">
        <v>-0.30499999999999999</v>
      </c>
      <c r="I107"/>
      <c r="J107"/>
      <c r="K107"/>
      <c r="L107"/>
      <c r="M107"/>
      <c r="N107"/>
    </row>
    <row r="108" spans="1:14" ht="15" thickBot="1" x14ac:dyDescent="0.35">
      <c r="A108" s="206"/>
      <c r="B108" s="352"/>
      <c r="C108" s="350"/>
      <c r="D108" s="354"/>
      <c r="E108" s="352"/>
      <c r="F108" s="350"/>
      <c r="G108" s="354"/>
      <c r="I108"/>
      <c r="J108"/>
      <c r="K108"/>
      <c r="L108"/>
      <c r="M108"/>
      <c r="N108"/>
    </row>
    <row r="109" spans="1:14" ht="15" thickBot="1" x14ac:dyDescent="0.35">
      <c r="A109" s="206" t="s">
        <v>399</v>
      </c>
      <c r="B109" s="352">
        <v>30773</v>
      </c>
      <c r="C109" s="352">
        <v>21287</v>
      </c>
      <c r="D109" s="353">
        <v>0.44600000000000001</v>
      </c>
      <c r="E109" s="352">
        <v>53653</v>
      </c>
      <c r="F109" s="352">
        <v>73022</v>
      </c>
      <c r="G109" s="353">
        <v>-0.26500000000000001</v>
      </c>
      <c r="I109"/>
      <c r="J109"/>
      <c r="K109"/>
      <c r="L109"/>
      <c r="M109"/>
      <c r="N109"/>
    </row>
    <row r="110" spans="1:14" ht="15" thickBot="1" x14ac:dyDescent="0.35">
      <c r="A110" s="205" t="s">
        <v>400</v>
      </c>
      <c r="B110" s="350">
        <v>0</v>
      </c>
      <c r="C110" s="350">
        <v>866</v>
      </c>
      <c r="D110" s="351" t="s">
        <v>6</v>
      </c>
      <c r="E110" s="350">
        <v>0</v>
      </c>
      <c r="F110" s="350">
        <v>4988</v>
      </c>
      <c r="G110" s="351" t="s">
        <v>6</v>
      </c>
      <c r="I110"/>
      <c r="J110"/>
      <c r="K110"/>
      <c r="L110"/>
      <c r="M110"/>
      <c r="N110"/>
    </row>
    <row r="111" spans="1:14" ht="15" thickBot="1" x14ac:dyDescent="0.35">
      <c r="A111" s="206" t="s">
        <v>401</v>
      </c>
      <c r="B111" s="352">
        <v>30773</v>
      </c>
      <c r="C111" s="352">
        <v>22153</v>
      </c>
      <c r="D111" s="353">
        <v>0.38900000000000001</v>
      </c>
      <c r="E111" s="352">
        <v>53653</v>
      </c>
      <c r="F111" s="352">
        <v>78010</v>
      </c>
      <c r="G111" s="353">
        <v>-0.312</v>
      </c>
      <c r="I111"/>
      <c r="J111"/>
      <c r="K111"/>
      <c r="L111"/>
      <c r="M111"/>
      <c r="N111"/>
    </row>
    <row r="112" spans="1:14" ht="15" thickBot="1" x14ac:dyDescent="0.35">
      <c r="A112" s="206"/>
      <c r="B112" s="352"/>
      <c r="C112" s="355"/>
      <c r="D112" s="354"/>
      <c r="E112" s="352"/>
      <c r="F112" s="355"/>
      <c r="G112" s="354"/>
      <c r="I112"/>
      <c r="J112"/>
      <c r="K112"/>
      <c r="L112"/>
      <c r="M112"/>
      <c r="N112"/>
    </row>
    <row r="113" spans="1:14" ht="15" thickBot="1" x14ac:dyDescent="0.35">
      <c r="A113" s="205" t="s">
        <v>177</v>
      </c>
      <c r="B113" s="350">
        <v>-8461</v>
      </c>
      <c r="C113" s="350">
        <v>-3777</v>
      </c>
      <c r="D113" s="351" t="s">
        <v>6</v>
      </c>
      <c r="E113" s="350">
        <v>-23205</v>
      </c>
      <c r="F113" s="350">
        <v>-16358</v>
      </c>
      <c r="G113" s="351">
        <v>0.41899999999999998</v>
      </c>
      <c r="I113"/>
      <c r="J113"/>
      <c r="K113"/>
      <c r="L113"/>
      <c r="M113"/>
      <c r="N113"/>
    </row>
    <row r="114" spans="1:14" ht="15" thickBot="1" x14ac:dyDescent="0.35">
      <c r="A114" s="205" t="s">
        <v>402</v>
      </c>
      <c r="B114" s="350">
        <v>-5842</v>
      </c>
      <c r="C114" s="350">
        <v>-480</v>
      </c>
      <c r="D114" s="351" t="s">
        <v>6</v>
      </c>
      <c r="E114" s="350">
        <v>-12060</v>
      </c>
      <c r="F114" s="350">
        <v>-5925</v>
      </c>
      <c r="G114" s="351" t="s">
        <v>6</v>
      </c>
      <c r="I114"/>
      <c r="J114"/>
      <c r="K114"/>
      <c r="L114"/>
      <c r="M114"/>
      <c r="N114"/>
    </row>
    <row r="115" spans="1:14" ht="15" thickBot="1" x14ac:dyDescent="0.35">
      <c r="A115" s="205" t="s">
        <v>178</v>
      </c>
      <c r="B115" s="350">
        <v>1027</v>
      </c>
      <c r="C115" s="350">
        <v>487</v>
      </c>
      <c r="D115" s="351" t="s">
        <v>6</v>
      </c>
      <c r="E115" s="350">
        <v>2126</v>
      </c>
      <c r="F115" s="350">
        <v>609</v>
      </c>
      <c r="G115" s="351" t="s">
        <v>6</v>
      </c>
      <c r="I115"/>
      <c r="J115"/>
      <c r="K115"/>
      <c r="L115"/>
      <c r="M115"/>
      <c r="N115"/>
    </row>
    <row r="116" spans="1:14" ht="15" thickBot="1" x14ac:dyDescent="0.35">
      <c r="A116" s="205" t="s">
        <v>403</v>
      </c>
      <c r="B116" s="350">
        <v>0</v>
      </c>
      <c r="C116" s="350">
        <v>32818</v>
      </c>
      <c r="D116" s="351" t="s">
        <v>6</v>
      </c>
      <c r="E116" s="350">
        <v>0</v>
      </c>
      <c r="F116" s="350">
        <v>32818</v>
      </c>
      <c r="G116" s="351" t="s">
        <v>6</v>
      </c>
      <c r="I116"/>
      <c r="J116"/>
      <c r="K116"/>
      <c r="L116"/>
      <c r="M116"/>
      <c r="N116"/>
    </row>
    <row r="117" spans="1:14" ht="15" thickBot="1" x14ac:dyDescent="0.35">
      <c r="A117" s="205" t="s">
        <v>404</v>
      </c>
      <c r="B117" s="350">
        <v>12570</v>
      </c>
      <c r="C117" s="350">
        <v>7869</v>
      </c>
      <c r="D117" s="351">
        <v>0.59699999999999998</v>
      </c>
      <c r="E117" s="350">
        <v>24540</v>
      </c>
      <c r="F117" s="350">
        <v>6583</v>
      </c>
      <c r="G117" s="351" t="s">
        <v>6</v>
      </c>
      <c r="I117"/>
      <c r="J117"/>
      <c r="K117"/>
      <c r="L117"/>
      <c r="M117"/>
      <c r="N117"/>
    </row>
    <row r="118" spans="1:14" ht="15" thickBot="1" x14ac:dyDescent="0.35">
      <c r="A118" s="206" t="s">
        <v>542</v>
      </c>
      <c r="B118" s="352">
        <v>-706</v>
      </c>
      <c r="C118" s="352">
        <v>36917</v>
      </c>
      <c r="D118" s="353" t="s">
        <v>6</v>
      </c>
      <c r="E118" s="352">
        <v>-8599</v>
      </c>
      <c r="F118" s="352">
        <v>17727</v>
      </c>
      <c r="G118" s="353" t="s">
        <v>6</v>
      </c>
      <c r="I118"/>
      <c r="J118"/>
      <c r="K118"/>
      <c r="L118"/>
      <c r="M118"/>
      <c r="N118"/>
    </row>
    <row r="119" spans="1:14" ht="15" thickBot="1" x14ac:dyDescent="0.35">
      <c r="A119" s="205" t="s">
        <v>544</v>
      </c>
      <c r="B119" s="350">
        <v>0</v>
      </c>
      <c r="C119" s="350">
        <v>-327</v>
      </c>
      <c r="D119" s="351" t="s">
        <v>6</v>
      </c>
      <c r="E119" s="350">
        <v>0</v>
      </c>
      <c r="F119" s="350">
        <v>-1415</v>
      </c>
      <c r="G119" s="351" t="s">
        <v>6</v>
      </c>
      <c r="I119"/>
      <c r="J119"/>
      <c r="K119"/>
      <c r="L119"/>
      <c r="M119"/>
      <c r="N119"/>
    </row>
    <row r="120" spans="1:14" ht="15" thickBot="1" x14ac:dyDescent="0.35">
      <c r="A120" s="206" t="s">
        <v>543</v>
      </c>
      <c r="B120" s="352">
        <v>-706</v>
      </c>
      <c r="C120" s="352">
        <v>36590</v>
      </c>
      <c r="D120" s="353" t="s">
        <v>6</v>
      </c>
      <c r="E120" s="352">
        <v>-8599</v>
      </c>
      <c r="F120" s="352">
        <v>16312</v>
      </c>
      <c r="G120" s="353" t="s">
        <v>6</v>
      </c>
      <c r="I120"/>
      <c r="J120"/>
      <c r="K120"/>
      <c r="L120"/>
      <c r="M120"/>
      <c r="N120"/>
    </row>
    <row r="121" spans="1:14" ht="15" thickBot="1" x14ac:dyDescent="0.35">
      <c r="A121" s="206"/>
      <c r="B121" s="350"/>
      <c r="C121" s="350"/>
      <c r="D121" s="356"/>
      <c r="E121" s="350"/>
      <c r="F121" s="350"/>
      <c r="G121" s="356"/>
      <c r="I121"/>
      <c r="J121"/>
      <c r="K121"/>
      <c r="L121"/>
      <c r="M121"/>
      <c r="N121"/>
    </row>
    <row r="122" spans="1:14" ht="15" thickBot="1" x14ac:dyDescent="0.35">
      <c r="A122" s="205" t="s">
        <v>405</v>
      </c>
      <c r="B122" s="350">
        <v>0</v>
      </c>
      <c r="C122" s="350">
        <v>-4294</v>
      </c>
      <c r="D122" s="357" t="s">
        <v>6</v>
      </c>
      <c r="E122" s="350">
        <v>0</v>
      </c>
      <c r="F122" s="350">
        <v>-6539</v>
      </c>
      <c r="G122" s="357" t="s">
        <v>6</v>
      </c>
      <c r="I122"/>
      <c r="J122"/>
      <c r="K122"/>
      <c r="L122"/>
      <c r="M122"/>
      <c r="N122"/>
    </row>
    <row r="123" spans="1:14" ht="15" thickBot="1" x14ac:dyDescent="0.35">
      <c r="A123" s="205" t="s">
        <v>406</v>
      </c>
      <c r="B123" s="350">
        <v>-25034</v>
      </c>
      <c r="C123" s="350">
        <v>0</v>
      </c>
      <c r="D123" s="351" t="s">
        <v>6</v>
      </c>
      <c r="E123" s="350">
        <v>-25370</v>
      </c>
      <c r="F123" s="350">
        <v>0</v>
      </c>
      <c r="G123" s="351" t="s">
        <v>6</v>
      </c>
      <c r="I123"/>
      <c r="J123"/>
      <c r="K123"/>
      <c r="L123"/>
      <c r="M123"/>
      <c r="N123"/>
    </row>
    <row r="124" spans="1:14" ht="15" thickBot="1" x14ac:dyDescent="0.35">
      <c r="A124" s="205" t="s">
        <v>110</v>
      </c>
      <c r="B124" s="358">
        <v>-1015</v>
      </c>
      <c r="C124" s="350">
        <v>-2251</v>
      </c>
      <c r="D124" s="351">
        <v>-0.54900000000000004</v>
      </c>
      <c r="E124" s="358">
        <v>-6036</v>
      </c>
      <c r="F124" s="350">
        <v>-3275</v>
      </c>
      <c r="G124" s="351">
        <v>0.84299999999999997</v>
      </c>
      <c r="I124"/>
      <c r="J124"/>
      <c r="K124"/>
      <c r="L124"/>
      <c r="M124"/>
      <c r="N124"/>
    </row>
    <row r="125" spans="1:14" ht="15" thickBot="1" x14ac:dyDescent="0.35">
      <c r="A125" s="205" t="s">
        <v>148</v>
      </c>
      <c r="B125" s="350">
        <v>-409</v>
      </c>
      <c r="C125" s="350">
        <v>-381</v>
      </c>
      <c r="D125" s="351">
        <v>7.2999999999999995E-2</v>
      </c>
      <c r="E125" s="350">
        <v>-975</v>
      </c>
      <c r="F125" s="350">
        <v>-790</v>
      </c>
      <c r="G125" s="351">
        <v>0.23400000000000001</v>
      </c>
      <c r="I125"/>
      <c r="J125"/>
      <c r="K125"/>
      <c r="L125"/>
      <c r="M125"/>
      <c r="N125"/>
    </row>
    <row r="126" spans="1:14" ht="15" thickBot="1" x14ac:dyDescent="0.35">
      <c r="A126" s="205" t="s">
        <v>179</v>
      </c>
      <c r="B126" s="350">
        <v>-170</v>
      </c>
      <c r="C126" s="350">
        <v>-178</v>
      </c>
      <c r="D126" s="351">
        <v>-4.4999999999999998E-2</v>
      </c>
      <c r="E126" s="350">
        <v>-517</v>
      </c>
      <c r="F126" s="350">
        <v>-526</v>
      </c>
      <c r="G126" s="351">
        <v>-1.7000000000000001E-2</v>
      </c>
      <c r="I126"/>
      <c r="J126"/>
      <c r="K126"/>
      <c r="L126"/>
      <c r="M126"/>
      <c r="N126"/>
    </row>
    <row r="127" spans="1:14" ht="15" thickBot="1" x14ac:dyDescent="0.35">
      <c r="A127" s="205" t="s">
        <v>180</v>
      </c>
      <c r="B127" s="350">
        <v>-9599</v>
      </c>
      <c r="C127" s="350">
        <v>19218</v>
      </c>
      <c r="D127" s="351" t="s">
        <v>6</v>
      </c>
      <c r="E127" s="350">
        <v>-26657</v>
      </c>
      <c r="F127" s="350">
        <v>39152</v>
      </c>
      <c r="G127" s="351" t="s">
        <v>6</v>
      </c>
      <c r="I127"/>
      <c r="J127"/>
      <c r="K127"/>
      <c r="L127"/>
      <c r="M127"/>
      <c r="N127"/>
    </row>
    <row r="128" spans="1:14" ht="15" thickBot="1" x14ac:dyDescent="0.35">
      <c r="A128" s="205" t="s">
        <v>181</v>
      </c>
      <c r="B128" s="350">
        <v>-10515</v>
      </c>
      <c r="C128" s="350">
        <v>-15050</v>
      </c>
      <c r="D128" s="351">
        <v>-0.30099999999999999</v>
      </c>
      <c r="E128" s="350">
        <v>-27487</v>
      </c>
      <c r="F128" s="350">
        <v>-32364</v>
      </c>
      <c r="G128" s="351">
        <v>-0.151</v>
      </c>
      <c r="I128"/>
      <c r="J128"/>
      <c r="K128"/>
      <c r="L128"/>
      <c r="M128"/>
      <c r="N128"/>
    </row>
    <row r="129" spans="1:14" ht="15" thickBot="1" x14ac:dyDescent="0.35">
      <c r="A129" s="206" t="s">
        <v>488</v>
      </c>
      <c r="B129" s="352">
        <v>-46742</v>
      </c>
      <c r="C129" s="352">
        <v>-2936</v>
      </c>
      <c r="D129" s="353" t="s">
        <v>6</v>
      </c>
      <c r="E129" s="352">
        <v>-87042</v>
      </c>
      <c r="F129" s="352">
        <v>-4342</v>
      </c>
      <c r="G129" s="353" t="s">
        <v>6</v>
      </c>
      <c r="I129"/>
      <c r="J129"/>
      <c r="K129"/>
      <c r="L129"/>
      <c r="M129"/>
      <c r="N129"/>
    </row>
    <row r="130" spans="1:14" ht="15" thickBot="1" x14ac:dyDescent="0.35">
      <c r="A130" s="205" t="s">
        <v>407</v>
      </c>
      <c r="B130" s="350">
        <v>0</v>
      </c>
      <c r="C130" s="350">
        <v>-385</v>
      </c>
      <c r="D130" s="351" t="s">
        <v>6</v>
      </c>
      <c r="E130" s="350">
        <v>0</v>
      </c>
      <c r="F130" s="350">
        <v>-1413</v>
      </c>
      <c r="G130" s="351" t="s">
        <v>6</v>
      </c>
      <c r="I130"/>
      <c r="J130"/>
      <c r="K130"/>
      <c r="L130"/>
      <c r="M130"/>
      <c r="N130"/>
    </row>
    <row r="131" spans="1:14" ht="15" thickBot="1" x14ac:dyDescent="0.35">
      <c r="A131" s="206" t="s">
        <v>408</v>
      </c>
      <c r="B131" s="352">
        <v>-46742</v>
      </c>
      <c r="C131" s="352">
        <v>-3321</v>
      </c>
      <c r="D131" s="353" t="s">
        <v>6</v>
      </c>
      <c r="E131" s="352">
        <v>-87042</v>
      </c>
      <c r="F131" s="352">
        <v>-5755</v>
      </c>
      <c r="G131" s="353" t="s">
        <v>6</v>
      </c>
      <c r="I131"/>
      <c r="J131"/>
      <c r="K131"/>
      <c r="L131"/>
      <c r="M131"/>
      <c r="N131"/>
    </row>
    <row r="132" spans="1:14" ht="15" thickBot="1" x14ac:dyDescent="0.35">
      <c r="A132" s="206"/>
      <c r="B132" s="352"/>
      <c r="C132" s="350"/>
      <c r="D132" s="354"/>
      <c r="E132" s="352"/>
      <c r="F132" s="350"/>
      <c r="G132" s="354"/>
      <c r="I132"/>
      <c r="J132"/>
      <c r="K132"/>
      <c r="L132"/>
      <c r="M132"/>
      <c r="N132"/>
    </row>
    <row r="133" spans="1:14" ht="15" thickBot="1" x14ac:dyDescent="0.35">
      <c r="A133" s="206" t="s">
        <v>545</v>
      </c>
      <c r="B133" s="352">
        <v>-46163</v>
      </c>
      <c r="C133" s="352">
        <v>-2377</v>
      </c>
      <c r="D133" s="353" t="s">
        <v>6</v>
      </c>
      <c r="E133" s="352">
        <v>-85550</v>
      </c>
      <c r="F133" s="352">
        <v>-3026</v>
      </c>
      <c r="G133" s="353" t="s">
        <v>6</v>
      </c>
      <c r="I133"/>
      <c r="J133"/>
      <c r="K133"/>
      <c r="L133"/>
      <c r="M133"/>
      <c r="N133"/>
    </row>
    <row r="134" spans="1:14" ht="15" thickBot="1" x14ac:dyDescent="0.35">
      <c r="A134" s="205" t="s">
        <v>409</v>
      </c>
      <c r="B134" s="350">
        <v>0</v>
      </c>
      <c r="C134" s="350">
        <v>-385</v>
      </c>
      <c r="D134" s="351" t="s">
        <v>6</v>
      </c>
      <c r="E134" s="350">
        <v>0</v>
      </c>
      <c r="F134" s="350">
        <v>-1413</v>
      </c>
      <c r="G134" s="351" t="s">
        <v>6</v>
      </c>
      <c r="I134"/>
      <c r="J134"/>
      <c r="K134"/>
      <c r="L134"/>
      <c r="M134"/>
      <c r="N134"/>
    </row>
    <row r="135" spans="1:14" ht="15" thickBot="1" x14ac:dyDescent="0.35">
      <c r="A135" s="206" t="s">
        <v>410</v>
      </c>
      <c r="B135" s="352">
        <v>-46163</v>
      </c>
      <c r="C135" s="352">
        <v>-2762</v>
      </c>
      <c r="D135" s="353" t="s">
        <v>6</v>
      </c>
      <c r="E135" s="352">
        <v>-85550</v>
      </c>
      <c r="F135" s="352">
        <v>-4439</v>
      </c>
      <c r="G135" s="353" t="s">
        <v>6</v>
      </c>
      <c r="I135"/>
      <c r="J135"/>
      <c r="K135"/>
      <c r="L135"/>
      <c r="M135"/>
      <c r="N135"/>
    </row>
    <row r="136" spans="1:14" ht="15" thickBot="1" x14ac:dyDescent="0.35">
      <c r="A136" s="206"/>
      <c r="B136" s="352"/>
      <c r="C136" s="350"/>
      <c r="D136" s="354"/>
      <c r="E136" s="352"/>
      <c r="F136" s="350"/>
      <c r="G136" s="354"/>
      <c r="I136"/>
      <c r="J136"/>
      <c r="K136"/>
      <c r="L136"/>
      <c r="M136"/>
      <c r="N136"/>
    </row>
    <row r="137" spans="1:14" ht="15" thickBot="1" x14ac:dyDescent="0.35">
      <c r="A137" s="205" t="s">
        <v>50</v>
      </c>
      <c r="B137" s="350">
        <v>-360</v>
      </c>
      <c r="C137" s="358">
        <v>966</v>
      </c>
      <c r="D137" s="351" t="s">
        <v>6</v>
      </c>
      <c r="E137" s="350">
        <v>-1754</v>
      </c>
      <c r="F137" s="358">
        <v>1374</v>
      </c>
      <c r="G137" s="351" t="s">
        <v>6</v>
      </c>
      <c r="I137"/>
      <c r="J137"/>
      <c r="K137"/>
      <c r="L137"/>
      <c r="M137"/>
      <c r="N137"/>
    </row>
    <row r="138" spans="1:14" ht="15" thickBot="1" x14ac:dyDescent="0.35">
      <c r="A138" s="206" t="s">
        <v>139</v>
      </c>
      <c r="B138" s="352">
        <v>-16456</v>
      </c>
      <c r="C138" s="352">
        <v>56947</v>
      </c>
      <c r="D138" s="353" t="s">
        <v>6</v>
      </c>
      <c r="E138" s="352">
        <v>-42250</v>
      </c>
      <c r="F138" s="352">
        <v>91257</v>
      </c>
      <c r="G138" s="353" t="s">
        <v>6</v>
      </c>
      <c r="I138"/>
      <c r="J138"/>
      <c r="K138"/>
      <c r="L138"/>
      <c r="M138"/>
      <c r="N138"/>
    </row>
    <row r="139" spans="1:14" ht="15" thickBot="1" x14ac:dyDescent="0.35">
      <c r="A139" s="206"/>
      <c r="B139" s="352"/>
      <c r="C139" s="350"/>
      <c r="D139" s="354"/>
      <c r="E139" s="352"/>
      <c r="F139" s="350"/>
      <c r="G139" s="354"/>
      <c r="I139"/>
      <c r="J139"/>
      <c r="K139"/>
      <c r="L139"/>
      <c r="M139"/>
      <c r="N139"/>
    </row>
    <row r="140" spans="1:14" ht="15" thickBot="1" x14ac:dyDescent="0.35">
      <c r="A140" s="206" t="s">
        <v>411</v>
      </c>
      <c r="B140" s="352">
        <v>67927</v>
      </c>
      <c r="C140" s="352">
        <v>38093</v>
      </c>
      <c r="D140" s="353">
        <v>0.78300000000000003</v>
      </c>
      <c r="E140" s="352">
        <v>93721</v>
      </c>
      <c r="F140" s="352">
        <v>5789</v>
      </c>
      <c r="G140" s="353" t="s">
        <v>6</v>
      </c>
      <c r="I140"/>
      <c r="J140"/>
      <c r="K140"/>
      <c r="L140"/>
      <c r="M140"/>
      <c r="N140"/>
    </row>
    <row r="141" spans="1:14" ht="15" thickBot="1" x14ac:dyDescent="0.35">
      <c r="A141" s="206" t="s">
        <v>412</v>
      </c>
      <c r="B141" s="359">
        <v>0</v>
      </c>
      <c r="C141" s="352">
        <v>3865</v>
      </c>
      <c r="D141" s="353" t="s">
        <v>6</v>
      </c>
      <c r="E141" s="359">
        <v>0</v>
      </c>
      <c r="F141" s="352">
        <v>1859</v>
      </c>
      <c r="G141" s="353" t="s">
        <v>6</v>
      </c>
      <c r="I141"/>
      <c r="J141"/>
      <c r="K141"/>
      <c r="L141"/>
      <c r="M141"/>
      <c r="N141"/>
    </row>
    <row r="142" spans="1:14" ht="15" thickBot="1" x14ac:dyDescent="0.35">
      <c r="A142" s="206" t="s">
        <v>413</v>
      </c>
      <c r="B142" s="359">
        <v>51471</v>
      </c>
      <c r="C142" s="352">
        <v>98905</v>
      </c>
      <c r="D142" s="353">
        <v>-0.48</v>
      </c>
      <c r="E142" s="359">
        <v>51471</v>
      </c>
      <c r="F142" s="352">
        <v>98905</v>
      </c>
      <c r="G142" s="353">
        <v>-0.48</v>
      </c>
      <c r="I142"/>
      <c r="J142"/>
      <c r="K142"/>
      <c r="L142"/>
      <c r="M142"/>
      <c r="N142"/>
    </row>
    <row r="143" spans="1:14" x14ac:dyDescent="0.3">
      <c r="B143" s="192"/>
      <c r="C143" s="192"/>
      <c r="E143" s="192"/>
    </row>
    <row r="145" spans="1:16" x14ac:dyDescent="0.3">
      <c r="A145" s="193" t="s">
        <v>86</v>
      </c>
      <c r="B145" s="193"/>
      <c r="C145" s="193"/>
      <c r="D145" s="193"/>
      <c r="E145" s="193"/>
      <c r="F145" s="193"/>
    </row>
    <row r="146" spans="1:16" ht="15" thickBot="1" x14ac:dyDescent="0.35">
      <c r="A146" s="202" t="s">
        <v>0</v>
      </c>
      <c r="B146" s="360" t="s">
        <v>332</v>
      </c>
      <c r="C146" s="360" t="s">
        <v>317</v>
      </c>
      <c r="D146" s="204" t="s">
        <v>5</v>
      </c>
      <c r="E146" s="360" t="s">
        <v>299</v>
      </c>
      <c r="F146" s="204" t="s">
        <v>5</v>
      </c>
    </row>
    <row r="147" spans="1:16" ht="15" thickBot="1" x14ac:dyDescent="0.35">
      <c r="A147" s="206" t="s">
        <v>414</v>
      </c>
      <c r="B147" s="207">
        <v>907286</v>
      </c>
      <c r="C147" s="207">
        <v>911647</v>
      </c>
      <c r="D147" s="361">
        <v>-4.7836498118241089E-3</v>
      </c>
      <c r="E147" s="207">
        <v>899391</v>
      </c>
      <c r="F147" s="353">
        <v>8.7781621119180642E-3</v>
      </c>
      <c r="H147" s="362"/>
      <c r="I147" s="362"/>
      <c r="J147" s="363"/>
      <c r="K147" s="362"/>
      <c r="L147" s="363"/>
      <c r="N147" s="192"/>
      <c r="O147" s="192"/>
      <c r="P147" s="245"/>
    </row>
    <row r="148" spans="1:16" ht="15" thickBot="1" x14ac:dyDescent="0.35">
      <c r="A148" s="205" t="s">
        <v>184</v>
      </c>
      <c r="B148" s="208">
        <v>51471</v>
      </c>
      <c r="C148" s="208">
        <v>67927</v>
      </c>
      <c r="D148" s="364">
        <v>-0.24199999999999999</v>
      </c>
      <c r="E148" s="208">
        <v>93721</v>
      </c>
      <c r="F148" s="351">
        <v>-0.45100000000000001</v>
      </c>
      <c r="G148" s="191"/>
      <c r="H148" s="365"/>
      <c r="I148" s="191"/>
      <c r="J148" s="366"/>
      <c r="K148" s="367"/>
      <c r="L148" s="366"/>
      <c r="N148" s="192"/>
      <c r="O148" s="192"/>
      <c r="P148" s="245"/>
    </row>
    <row r="149" spans="1:16" ht="15" thickBot="1" x14ac:dyDescent="0.35">
      <c r="A149" s="205" t="s">
        <v>415</v>
      </c>
      <c r="B149" s="208">
        <v>122019</v>
      </c>
      <c r="C149" s="208">
        <v>124568</v>
      </c>
      <c r="D149" s="364">
        <v>-0.02</v>
      </c>
      <c r="E149" s="208">
        <v>98693</v>
      </c>
      <c r="F149" s="351">
        <v>0.23599999999999999</v>
      </c>
      <c r="G149" s="191"/>
      <c r="H149" s="365"/>
      <c r="I149" s="191"/>
      <c r="J149" s="366"/>
      <c r="K149" s="367"/>
      <c r="L149" s="366"/>
      <c r="N149" s="192"/>
      <c r="O149" s="192"/>
      <c r="P149" s="245"/>
    </row>
    <row r="150" spans="1:16" ht="15" thickBot="1" x14ac:dyDescent="0.35">
      <c r="A150" s="205" t="s">
        <v>186</v>
      </c>
      <c r="B150" s="208">
        <v>518131</v>
      </c>
      <c r="C150" s="208">
        <v>516714</v>
      </c>
      <c r="D150" s="364">
        <v>3.0000000000000001E-3</v>
      </c>
      <c r="E150" s="208">
        <v>515114</v>
      </c>
      <c r="F150" s="351">
        <v>6.0000000000000001E-3</v>
      </c>
      <c r="G150" s="191"/>
      <c r="H150" s="365"/>
      <c r="I150" s="191"/>
      <c r="J150" s="366"/>
      <c r="K150" s="367"/>
      <c r="L150" s="366"/>
      <c r="N150" s="192"/>
      <c r="O150" s="192"/>
      <c r="P150" s="245"/>
    </row>
    <row r="151" spans="1:16" ht="15" thickBot="1" x14ac:dyDescent="0.35">
      <c r="A151" s="205" t="s">
        <v>187</v>
      </c>
      <c r="B151" s="208">
        <v>8487</v>
      </c>
      <c r="C151" s="208">
        <v>8649</v>
      </c>
      <c r="D151" s="364">
        <v>-1.9E-2</v>
      </c>
      <c r="E151" s="208">
        <v>8856</v>
      </c>
      <c r="F151" s="351">
        <v>-4.2000000000000003E-2</v>
      </c>
      <c r="G151" s="191"/>
      <c r="H151" s="365"/>
      <c r="I151" s="191"/>
      <c r="J151" s="366"/>
      <c r="K151" s="367"/>
      <c r="L151" s="366"/>
      <c r="N151" s="192"/>
      <c r="O151" s="192"/>
      <c r="P151" s="245"/>
    </row>
    <row r="152" spans="1:16" ht="15" thickBot="1" x14ac:dyDescent="0.35">
      <c r="A152" s="205" t="s">
        <v>188</v>
      </c>
      <c r="B152" s="208">
        <v>98495</v>
      </c>
      <c r="C152" s="208">
        <v>98018</v>
      </c>
      <c r="D152" s="364">
        <v>5.0000000000000001E-3</v>
      </c>
      <c r="E152" s="208">
        <v>100369</v>
      </c>
      <c r="F152" s="351">
        <v>-1.9E-2</v>
      </c>
      <c r="G152" s="191"/>
      <c r="H152" s="365"/>
      <c r="I152" s="191"/>
      <c r="J152" s="366"/>
      <c r="K152" s="367"/>
      <c r="L152" s="366"/>
      <c r="N152" s="192"/>
      <c r="O152" s="192"/>
      <c r="P152" s="245"/>
    </row>
    <row r="153" spans="1:16" ht="15" thickBot="1" x14ac:dyDescent="0.35">
      <c r="A153" s="205" t="s">
        <v>189</v>
      </c>
      <c r="B153" s="208">
        <v>26888</v>
      </c>
      <c r="C153" s="208">
        <v>24269</v>
      </c>
      <c r="D153" s="364">
        <v>0.108</v>
      </c>
      <c r="E153" s="208">
        <v>22270</v>
      </c>
      <c r="F153" s="351">
        <v>0.20699999999999999</v>
      </c>
      <c r="G153" s="191"/>
      <c r="H153" s="365"/>
      <c r="I153" s="191"/>
      <c r="J153" s="366"/>
      <c r="K153" s="367"/>
      <c r="L153" s="366"/>
      <c r="N153" s="192"/>
      <c r="O153" s="192"/>
      <c r="P153" s="245"/>
    </row>
    <row r="154" spans="1:16" ht="15" thickBot="1" x14ac:dyDescent="0.35">
      <c r="A154" s="205" t="s">
        <v>190</v>
      </c>
      <c r="B154" s="208">
        <v>10296</v>
      </c>
      <c r="C154" s="208">
        <v>7946</v>
      </c>
      <c r="D154" s="364">
        <v>0.29599999999999999</v>
      </c>
      <c r="E154" s="208">
        <v>8958</v>
      </c>
      <c r="F154" s="351">
        <v>0.14899999999999999</v>
      </c>
      <c r="G154" s="191"/>
      <c r="H154" s="365"/>
      <c r="I154" s="191"/>
      <c r="J154" s="366"/>
      <c r="K154" s="367"/>
      <c r="L154" s="366"/>
      <c r="N154" s="192"/>
      <c r="O154" s="192"/>
      <c r="P154" s="245"/>
    </row>
    <row r="155" spans="1:16" ht="15" thickBot="1" x14ac:dyDescent="0.35">
      <c r="A155" s="205" t="s">
        <v>191</v>
      </c>
      <c r="B155" s="208">
        <v>71499</v>
      </c>
      <c r="C155" s="208">
        <v>63556</v>
      </c>
      <c r="D155" s="364">
        <v>0.125</v>
      </c>
      <c r="E155" s="208">
        <v>51410</v>
      </c>
      <c r="F155" s="351">
        <v>0.39100000000000001</v>
      </c>
      <c r="G155" s="191"/>
      <c r="H155" s="365"/>
      <c r="I155" s="191"/>
      <c r="J155" s="366"/>
      <c r="K155" s="367"/>
      <c r="L155" s="366"/>
      <c r="N155" s="192"/>
      <c r="O155" s="192"/>
      <c r="P155" s="245"/>
    </row>
    <row r="156" spans="1:16" ht="15" thickBot="1" x14ac:dyDescent="0.35">
      <c r="A156" s="202" t="s">
        <v>416</v>
      </c>
      <c r="B156" s="368">
        <v>4128</v>
      </c>
      <c r="C156" s="368">
        <v>6629</v>
      </c>
      <c r="D156" s="364">
        <v>-0.377</v>
      </c>
      <c r="E156" s="368">
        <v>7133</v>
      </c>
      <c r="F156" s="351">
        <v>-0.42099999999999999</v>
      </c>
      <c r="G156" s="191"/>
      <c r="H156" s="365"/>
      <c r="I156" s="191"/>
      <c r="J156" s="366"/>
      <c r="K156" s="369"/>
      <c r="L156" s="366"/>
      <c r="N156" s="192"/>
      <c r="O156" s="192"/>
      <c r="P156" s="245"/>
    </row>
    <row r="157" spans="1:16" ht="15" thickBot="1" x14ac:dyDescent="0.35">
      <c r="A157" s="206" t="s">
        <v>417</v>
      </c>
      <c r="B157" s="207">
        <v>503077</v>
      </c>
      <c r="C157" s="207">
        <v>497289</v>
      </c>
      <c r="D157" s="361">
        <v>1.2E-2</v>
      </c>
      <c r="E157" s="207">
        <v>510079</v>
      </c>
      <c r="F157" s="353">
        <v>-1.4E-2</v>
      </c>
      <c r="G157" s="191"/>
      <c r="H157" s="365"/>
      <c r="I157" s="191"/>
      <c r="J157" s="363"/>
      <c r="K157" s="362"/>
      <c r="L157" s="363"/>
      <c r="N157" s="192"/>
      <c r="O157" s="192"/>
      <c r="P157" s="245"/>
    </row>
    <row r="158" spans="1:16" ht="15" thickBot="1" x14ac:dyDescent="0.35">
      <c r="A158" s="205" t="s">
        <v>192</v>
      </c>
      <c r="B158" s="208">
        <v>280052</v>
      </c>
      <c r="C158" s="208">
        <v>289646</v>
      </c>
      <c r="D158" s="364">
        <v>-3.3000000000000002E-2</v>
      </c>
      <c r="E158" s="208">
        <v>312036</v>
      </c>
      <c r="F158" s="351">
        <v>-0.10299999999999999</v>
      </c>
      <c r="G158" s="191"/>
      <c r="H158" s="365"/>
      <c r="I158" s="191"/>
      <c r="J158" s="366"/>
      <c r="K158" s="367"/>
      <c r="L158" s="366"/>
      <c r="N158" s="192"/>
      <c r="O158" s="192"/>
      <c r="P158" s="245"/>
    </row>
    <row r="159" spans="1:16" ht="15" thickBot="1" x14ac:dyDescent="0.35">
      <c r="A159" s="205" t="s">
        <v>193</v>
      </c>
      <c r="B159" s="208">
        <v>54737</v>
      </c>
      <c r="C159" s="208">
        <v>48186</v>
      </c>
      <c r="D159" s="364">
        <v>0.13600000000000001</v>
      </c>
      <c r="E159" s="208">
        <v>50876</v>
      </c>
      <c r="F159" s="351">
        <v>7.5999999999999998E-2</v>
      </c>
      <c r="G159" s="191"/>
      <c r="H159" s="365"/>
      <c r="I159" s="191"/>
      <c r="J159" s="366"/>
      <c r="K159" s="367"/>
      <c r="L159" s="366"/>
      <c r="N159" s="192"/>
      <c r="O159" s="192"/>
      <c r="P159" s="245"/>
    </row>
    <row r="160" spans="1:16" ht="15" thickBot="1" x14ac:dyDescent="0.35">
      <c r="A160" s="205" t="s">
        <v>194</v>
      </c>
      <c r="B160" s="208">
        <v>168288</v>
      </c>
      <c r="C160" s="208">
        <v>159457</v>
      </c>
      <c r="D160" s="364">
        <v>5.5E-2</v>
      </c>
      <c r="E160" s="208">
        <v>147167</v>
      </c>
      <c r="F160" s="351">
        <v>0.14399999999999999</v>
      </c>
      <c r="G160" s="191"/>
      <c r="H160" s="365"/>
      <c r="I160" s="191"/>
      <c r="J160" s="366"/>
      <c r="K160" s="367"/>
      <c r="L160" s="366"/>
      <c r="N160" s="192"/>
      <c r="O160" s="192"/>
      <c r="P160" s="245"/>
    </row>
    <row r="161" spans="1:16" ht="15" thickBot="1" x14ac:dyDescent="0.35">
      <c r="A161" s="206" t="s">
        <v>418</v>
      </c>
      <c r="B161" s="207">
        <v>404209</v>
      </c>
      <c r="C161" s="207">
        <v>414358</v>
      </c>
      <c r="D161" s="361">
        <v>-2.4E-2</v>
      </c>
      <c r="E161" s="207">
        <v>389312</v>
      </c>
      <c r="F161" s="353">
        <v>3.7999999999999999E-2</v>
      </c>
      <c r="G161" s="191"/>
      <c r="H161" s="365"/>
      <c r="I161" s="191"/>
      <c r="J161" s="363"/>
      <c r="K161" s="362"/>
      <c r="L161" s="363"/>
      <c r="N161" s="192"/>
      <c r="O161" s="192"/>
      <c r="P161" s="245"/>
    </row>
    <row r="162" spans="1:16" ht="15" thickBot="1" x14ac:dyDescent="0.35">
      <c r="A162" s="205" t="s">
        <v>419</v>
      </c>
      <c r="B162" s="208">
        <v>374836</v>
      </c>
      <c r="C162" s="208">
        <v>385642</v>
      </c>
      <c r="D162" s="364">
        <v>-2.8000000000000001E-2</v>
      </c>
      <c r="E162" s="208">
        <v>361916</v>
      </c>
      <c r="F162" s="351">
        <v>3.5999999999999997E-2</v>
      </c>
      <c r="G162" s="191"/>
      <c r="H162" s="365"/>
      <c r="I162" s="191"/>
      <c r="J162" s="366"/>
      <c r="K162" s="367"/>
      <c r="L162" s="366"/>
      <c r="N162" s="192"/>
      <c r="O162" s="192"/>
      <c r="P162" s="245"/>
    </row>
    <row r="163" spans="1:16" ht="15" thickBot="1" x14ac:dyDescent="0.35">
      <c r="A163" s="205" t="s">
        <v>124</v>
      </c>
      <c r="B163" s="208">
        <v>29373</v>
      </c>
      <c r="C163" s="208">
        <v>28716</v>
      </c>
      <c r="D163" s="364">
        <v>2.3E-2</v>
      </c>
      <c r="E163" s="208">
        <v>27396</v>
      </c>
      <c r="F163" s="351">
        <v>7.1999999999999995E-2</v>
      </c>
      <c r="G163" s="191"/>
      <c r="H163" s="365"/>
      <c r="I163" s="191"/>
      <c r="J163" s="366"/>
      <c r="K163" s="367"/>
      <c r="L163" s="366"/>
      <c r="N163" s="192"/>
      <c r="O163" s="192"/>
      <c r="P163" s="245"/>
    </row>
  </sheetData>
  <mergeCells count="10">
    <mergeCell ref="B5:D5"/>
    <mergeCell ref="E5:G5"/>
    <mergeCell ref="H5:J5"/>
    <mergeCell ref="K5:L5"/>
    <mergeCell ref="M5:O5"/>
    <mergeCell ref="B50:D50"/>
    <mergeCell ref="E50:G50"/>
    <mergeCell ref="H50:J50"/>
    <mergeCell ref="K50:L50"/>
    <mergeCell ref="M50:O5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C0A1-A5C2-4F32-968C-7E095CE5E7A3}">
  <sheetPr>
    <tabColor rgb="FF7B2038"/>
  </sheetPr>
  <dimension ref="A1:J136"/>
  <sheetViews>
    <sheetView showGridLines="0" zoomScale="80" zoomScaleNormal="80" workbookViewId="0">
      <pane ySplit="3" topLeftCell="A4" activePane="bottomLeft" state="frozen"/>
      <selection activeCell="C4" sqref="C4"/>
      <selection pane="bottomLeft" activeCell="A5" sqref="A5"/>
    </sheetView>
  </sheetViews>
  <sheetFormatPr defaultColWidth="8.88671875" defaultRowHeight="13.2" x14ac:dyDescent="0.3"/>
  <cols>
    <col min="1" max="1" width="54.88671875" style="197" customWidth="1"/>
    <col min="2" max="3" width="9.44140625" style="195" bestFit="1" customWidth="1"/>
    <col min="4" max="4" width="8.6640625" style="196" bestFit="1" customWidth="1"/>
    <col min="5" max="6" width="9.44140625" style="195" bestFit="1" customWidth="1"/>
    <col min="7" max="7" width="8.6640625" style="196" bestFit="1" customWidth="1"/>
    <col min="8" max="8" width="7.88671875" style="195" bestFit="1" customWidth="1"/>
    <col min="9" max="9" width="7.88671875" style="196" bestFit="1" customWidth="1"/>
    <col min="10" max="10" width="8.88671875" style="209"/>
    <col min="11" max="12" width="7.88671875" style="197" bestFit="1" customWidth="1"/>
    <col min="13" max="14" width="9.33203125" style="197" bestFit="1" customWidth="1"/>
    <col min="15" max="15" width="10" style="197" bestFit="1" customWidth="1"/>
    <col min="16" max="16384" width="8.88671875" style="197"/>
  </cols>
  <sheetData>
    <row r="1" spans="1:10" ht="15" x14ac:dyDescent="0.3">
      <c r="A1" s="1" t="s">
        <v>2</v>
      </c>
    </row>
    <row r="2" spans="1:10" ht="15" x14ac:dyDescent="0.3">
      <c r="A2" s="1" t="s">
        <v>267</v>
      </c>
    </row>
    <row r="3" spans="1:10" ht="15" x14ac:dyDescent="0.3">
      <c r="A3" s="92" t="s">
        <v>0</v>
      </c>
      <c r="B3" s="198"/>
      <c r="C3" s="198"/>
      <c r="D3" s="199"/>
      <c r="E3" s="198"/>
      <c r="F3" s="198"/>
      <c r="G3" s="199"/>
      <c r="H3" s="198"/>
      <c r="I3" s="199"/>
      <c r="J3" s="210"/>
    </row>
    <row r="4" spans="1:10" x14ac:dyDescent="0.3">
      <c r="B4" s="200"/>
      <c r="C4" s="200"/>
      <c r="D4" s="201"/>
      <c r="E4" s="200"/>
      <c r="F4" s="200"/>
      <c r="G4" s="201"/>
    </row>
    <row r="5" spans="1:10" x14ac:dyDescent="0.3">
      <c r="A5" s="193" t="s">
        <v>53</v>
      </c>
      <c r="B5" s="193"/>
      <c r="C5" s="193"/>
      <c r="D5" s="193"/>
      <c r="E5" s="193"/>
      <c r="F5" s="193"/>
      <c r="G5" s="193"/>
      <c r="H5" s="197"/>
      <c r="I5" s="197"/>
      <c r="J5" s="197"/>
    </row>
    <row r="6" spans="1:10" ht="13.8" thickBot="1" x14ac:dyDescent="0.35">
      <c r="A6" s="202" t="s">
        <v>0</v>
      </c>
      <c r="B6" s="203" t="s">
        <v>335</v>
      </c>
      <c r="C6" s="203" t="s">
        <v>336</v>
      </c>
      <c r="D6" s="213" t="s">
        <v>5</v>
      </c>
      <c r="E6" s="203" t="s">
        <v>337</v>
      </c>
      <c r="F6" s="203" t="s">
        <v>338</v>
      </c>
      <c r="G6" s="213" t="s">
        <v>5</v>
      </c>
      <c r="H6" s="197"/>
      <c r="I6" s="197"/>
      <c r="J6" s="197"/>
    </row>
    <row r="7" spans="1:10" ht="13.8" thickBot="1" x14ac:dyDescent="0.35">
      <c r="A7" s="206" t="s">
        <v>3</v>
      </c>
      <c r="B7" s="214">
        <v>193317</v>
      </c>
      <c r="C7" s="214">
        <v>159593</v>
      </c>
      <c r="D7" s="213">
        <v>0.21099999999999999</v>
      </c>
      <c r="E7" s="214">
        <v>566134</v>
      </c>
      <c r="F7" s="214">
        <v>478433</v>
      </c>
      <c r="G7" s="213">
        <v>0.183</v>
      </c>
      <c r="H7" s="197"/>
      <c r="I7" s="197"/>
      <c r="J7" s="197"/>
    </row>
    <row r="8" spans="1:10" ht="13.8" thickBot="1" x14ac:dyDescent="0.35">
      <c r="A8" s="206" t="s">
        <v>138</v>
      </c>
      <c r="B8" s="214">
        <v>-140282</v>
      </c>
      <c r="C8" s="214">
        <v>-119740</v>
      </c>
      <c r="D8" s="213">
        <v>0.17199999999999999</v>
      </c>
      <c r="E8" s="214">
        <v>-422927</v>
      </c>
      <c r="F8" s="214">
        <v>-354862</v>
      </c>
      <c r="G8" s="213">
        <v>0.192</v>
      </c>
      <c r="H8" s="197"/>
      <c r="I8" s="197"/>
      <c r="J8" s="197"/>
    </row>
    <row r="9" spans="1:10" ht="13.8" thickBot="1" x14ac:dyDescent="0.35">
      <c r="A9" s="205" t="s">
        <v>150</v>
      </c>
      <c r="B9" s="215">
        <v>-38631</v>
      </c>
      <c r="C9" s="215">
        <v>-37428</v>
      </c>
      <c r="D9" s="216">
        <v>3.2000000000000001E-2</v>
      </c>
      <c r="E9" s="215">
        <v>-124887</v>
      </c>
      <c r="F9" s="215">
        <v>-105544</v>
      </c>
      <c r="G9" s="216">
        <v>0.183</v>
      </c>
      <c r="H9" s="197"/>
      <c r="I9" s="197"/>
      <c r="J9" s="197"/>
    </row>
    <row r="10" spans="1:10" ht="13.8" thickBot="1" x14ac:dyDescent="0.35">
      <c r="A10" s="205" t="s">
        <v>151</v>
      </c>
      <c r="B10" s="215">
        <v>-101651</v>
      </c>
      <c r="C10" s="215">
        <v>-82312</v>
      </c>
      <c r="D10" s="216">
        <v>0.23499999999999999</v>
      </c>
      <c r="E10" s="215">
        <v>-298040</v>
      </c>
      <c r="F10" s="215">
        <v>-249318</v>
      </c>
      <c r="G10" s="216">
        <v>0.19500000000000001</v>
      </c>
      <c r="H10" s="197"/>
      <c r="I10" s="197"/>
      <c r="J10" s="197"/>
    </row>
    <row r="11" spans="1:10" ht="13.8" thickBot="1" x14ac:dyDescent="0.35">
      <c r="A11" s="206" t="s">
        <v>38</v>
      </c>
      <c r="B11" s="214">
        <v>53035</v>
      </c>
      <c r="C11" s="214">
        <v>39853</v>
      </c>
      <c r="D11" s="213">
        <v>0.33100000000000002</v>
      </c>
      <c r="E11" s="214">
        <v>143207</v>
      </c>
      <c r="F11" s="214">
        <v>123571</v>
      </c>
      <c r="G11" s="213">
        <v>0.159</v>
      </c>
      <c r="H11" s="197"/>
      <c r="I11" s="197"/>
      <c r="J11" s="197"/>
    </row>
    <row r="12" spans="1:10" ht="13.8" thickBot="1" x14ac:dyDescent="0.35">
      <c r="A12" s="219" t="s">
        <v>314</v>
      </c>
      <c r="B12" s="220">
        <v>0.27400000000000002</v>
      </c>
      <c r="C12" s="220">
        <v>0.25</v>
      </c>
      <c r="D12" s="268" t="s">
        <v>329</v>
      </c>
      <c r="E12" s="220">
        <v>0.253</v>
      </c>
      <c r="F12" s="220">
        <v>0.25800000000000001</v>
      </c>
      <c r="G12" s="268" t="s">
        <v>339</v>
      </c>
      <c r="H12" s="263"/>
      <c r="I12" s="197"/>
      <c r="J12" s="197"/>
    </row>
    <row r="13" spans="1:10" ht="13.8" thickBot="1" x14ac:dyDescent="0.35">
      <c r="A13" s="205" t="s">
        <v>152</v>
      </c>
      <c r="B13" s="215">
        <v>-16321</v>
      </c>
      <c r="C13" s="215">
        <v>-11836</v>
      </c>
      <c r="D13" s="216">
        <v>0.379</v>
      </c>
      <c r="E13" s="215">
        <v>-43498</v>
      </c>
      <c r="F13" s="215">
        <v>-39160</v>
      </c>
      <c r="G13" s="216">
        <v>0.111</v>
      </c>
      <c r="H13" s="197"/>
      <c r="I13" s="197"/>
      <c r="J13" s="197"/>
    </row>
    <row r="14" spans="1:10" ht="13.8" thickBot="1" x14ac:dyDescent="0.35">
      <c r="A14" s="205" t="s">
        <v>125</v>
      </c>
      <c r="B14" s="215">
        <v>-9549</v>
      </c>
      <c r="C14" s="215">
        <v>-5895</v>
      </c>
      <c r="D14" s="216">
        <v>0.62</v>
      </c>
      <c r="E14" s="215">
        <v>-26638</v>
      </c>
      <c r="F14" s="215">
        <v>-18159</v>
      </c>
      <c r="G14" s="216">
        <v>0.46700000000000003</v>
      </c>
      <c r="H14" s="197"/>
      <c r="I14" s="197"/>
      <c r="J14" s="197"/>
    </row>
    <row r="15" spans="1:10" ht="13.8" thickBot="1" x14ac:dyDescent="0.35">
      <c r="A15" s="202" t="s">
        <v>153</v>
      </c>
      <c r="B15" s="217">
        <v>-16308</v>
      </c>
      <c r="C15" s="217">
        <v>-11512</v>
      </c>
      <c r="D15" s="218">
        <v>0.41699999999999998</v>
      </c>
      <c r="E15" s="217">
        <v>-46146</v>
      </c>
      <c r="F15" s="217">
        <v>-34086</v>
      </c>
      <c r="G15" s="218">
        <v>0.35399999999999998</v>
      </c>
      <c r="H15" s="197"/>
      <c r="I15" s="197"/>
      <c r="J15" s="197"/>
    </row>
    <row r="16" spans="1:10" ht="13.8" thickBot="1" x14ac:dyDescent="0.35">
      <c r="A16" s="205" t="s">
        <v>154</v>
      </c>
      <c r="B16" s="215">
        <v>0</v>
      </c>
      <c r="C16" s="215">
        <v>0</v>
      </c>
      <c r="D16" s="216" t="s">
        <v>6</v>
      </c>
      <c r="E16" s="215">
        <v>-38</v>
      </c>
      <c r="F16" s="215">
        <v>-343</v>
      </c>
      <c r="G16" s="216">
        <v>-0.88900000000000001</v>
      </c>
      <c r="H16" s="197"/>
      <c r="I16" s="197"/>
      <c r="J16" s="197"/>
    </row>
    <row r="17" spans="1:10" ht="13.8" thickBot="1" x14ac:dyDescent="0.35">
      <c r="A17" s="205" t="s">
        <v>155</v>
      </c>
      <c r="B17" s="215">
        <v>88</v>
      </c>
      <c r="C17" s="215">
        <v>-73</v>
      </c>
      <c r="D17" s="216" t="s">
        <v>6</v>
      </c>
      <c r="E17" s="215">
        <v>206</v>
      </c>
      <c r="F17" s="215">
        <v>78</v>
      </c>
      <c r="G17" s="216" t="s">
        <v>6</v>
      </c>
      <c r="H17" s="197"/>
      <c r="I17" s="197"/>
      <c r="J17" s="197"/>
    </row>
    <row r="18" spans="1:10" ht="13.8" thickBot="1" x14ac:dyDescent="0.35">
      <c r="A18" s="206" t="s">
        <v>4</v>
      </c>
      <c r="B18" s="214">
        <v>27253</v>
      </c>
      <c r="C18" s="214">
        <v>22049</v>
      </c>
      <c r="D18" s="213">
        <v>0.23599999999999999</v>
      </c>
      <c r="E18" s="214">
        <v>73239</v>
      </c>
      <c r="F18" s="214">
        <v>65987</v>
      </c>
      <c r="G18" s="213">
        <v>0.11</v>
      </c>
      <c r="H18" s="197"/>
      <c r="I18" s="197"/>
      <c r="J18" s="197"/>
    </row>
    <row r="19" spans="1:10" ht="13.8" thickBot="1" x14ac:dyDescent="0.35">
      <c r="A19" s="206" t="s">
        <v>156</v>
      </c>
      <c r="B19" s="214">
        <v>20494</v>
      </c>
      <c r="C19" s="214">
        <v>16432</v>
      </c>
      <c r="D19" s="213">
        <v>0.247</v>
      </c>
      <c r="E19" s="214">
        <v>53731</v>
      </c>
      <c r="F19" s="214">
        <v>50060</v>
      </c>
      <c r="G19" s="213">
        <v>7.2999999999999995E-2</v>
      </c>
      <c r="H19" s="197"/>
      <c r="I19" s="197"/>
      <c r="J19" s="197"/>
    </row>
    <row r="20" spans="1:10" ht="13.8" thickBot="1" x14ac:dyDescent="0.35">
      <c r="A20" s="219" t="s">
        <v>157</v>
      </c>
      <c r="B20" s="220">
        <v>0.106</v>
      </c>
      <c r="C20" s="220">
        <v>0.10299999999999999</v>
      </c>
      <c r="D20" s="268" t="s">
        <v>340</v>
      </c>
      <c r="E20" s="220">
        <v>9.5000000000000001E-2</v>
      </c>
      <c r="F20" s="220">
        <v>0.105</v>
      </c>
      <c r="G20" s="268">
        <v>-1</v>
      </c>
      <c r="H20" s="197"/>
      <c r="I20" s="197"/>
      <c r="J20" s="197"/>
    </row>
    <row r="21" spans="1:10" ht="13.8" thickBot="1" x14ac:dyDescent="0.35">
      <c r="A21" s="205" t="s">
        <v>62</v>
      </c>
      <c r="B21" s="215">
        <v>-6675</v>
      </c>
      <c r="C21" s="215">
        <v>-5316</v>
      </c>
      <c r="D21" s="216">
        <v>0.25600000000000001</v>
      </c>
      <c r="E21" s="215">
        <v>-18777</v>
      </c>
      <c r="F21" s="215">
        <v>-15542</v>
      </c>
      <c r="G21" s="216">
        <v>0.20799999999999999</v>
      </c>
      <c r="H21" s="197"/>
      <c r="I21" s="197"/>
      <c r="J21" s="197"/>
    </row>
    <row r="22" spans="1:10" ht="13.8" thickBot="1" x14ac:dyDescent="0.35">
      <c r="A22" s="202" t="s">
        <v>158</v>
      </c>
      <c r="B22" s="217">
        <v>-1342</v>
      </c>
      <c r="C22" s="217">
        <v>-1001</v>
      </c>
      <c r="D22" s="218">
        <v>0.34100000000000003</v>
      </c>
      <c r="E22" s="217">
        <v>-3757</v>
      </c>
      <c r="F22" s="217">
        <v>-2888</v>
      </c>
      <c r="G22" s="218">
        <v>0.30099999999999999</v>
      </c>
      <c r="H22" s="197"/>
      <c r="I22" s="197"/>
      <c r="J22" s="197"/>
    </row>
    <row r="23" spans="1:10" ht="13.8" thickBot="1" x14ac:dyDescent="0.35">
      <c r="A23" s="205" t="s">
        <v>159</v>
      </c>
      <c r="B23" s="215">
        <v>-3808</v>
      </c>
      <c r="C23" s="215">
        <v>-3933</v>
      </c>
      <c r="D23" s="216">
        <v>-3.2000000000000001E-2</v>
      </c>
      <c r="E23" s="215">
        <v>-11520</v>
      </c>
      <c r="F23" s="215">
        <v>-12300</v>
      </c>
      <c r="G23" s="216">
        <v>-6.3E-2</v>
      </c>
      <c r="H23" s="197"/>
      <c r="I23" s="197"/>
      <c r="J23" s="197"/>
    </row>
    <row r="24" spans="1:10" ht="13.8" thickBot="1" x14ac:dyDescent="0.35">
      <c r="A24" s="202" t="s">
        <v>160</v>
      </c>
      <c r="B24" s="217">
        <v>-2173</v>
      </c>
      <c r="C24" s="217">
        <v>-2560</v>
      </c>
      <c r="D24" s="218">
        <v>-0.151</v>
      </c>
      <c r="E24" s="217">
        <v>-6675</v>
      </c>
      <c r="F24" s="217">
        <v>-8199</v>
      </c>
      <c r="G24" s="218">
        <v>-0.186</v>
      </c>
      <c r="H24" s="197"/>
      <c r="I24" s="197"/>
      <c r="J24" s="197"/>
    </row>
    <row r="25" spans="1:10" ht="13.8" thickBot="1" x14ac:dyDescent="0.35">
      <c r="A25" s="205" t="s">
        <v>161</v>
      </c>
      <c r="B25" s="215">
        <v>2723</v>
      </c>
      <c r="C25" s="215">
        <v>-9506</v>
      </c>
      <c r="D25" s="216" t="s">
        <v>6</v>
      </c>
      <c r="E25" s="215">
        <v>9973</v>
      </c>
      <c r="F25" s="215">
        <v>-17795</v>
      </c>
      <c r="G25" s="216" t="s">
        <v>6</v>
      </c>
      <c r="H25" s="197"/>
      <c r="I25" s="197"/>
      <c r="J25" s="197"/>
    </row>
    <row r="26" spans="1:10" ht="13.8" thickBot="1" x14ac:dyDescent="0.35">
      <c r="A26" s="202" t="s">
        <v>162</v>
      </c>
      <c r="B26" s="217">
        <v>1802</v>
      </c>
      <c r="C26" s="217">
        <v>-5109</v>
      </c>
      <c r="D26" s="218" t="s">
        <v>6</v>
      </c>
      <c r="E26" s="217">
        <v>6169</v>
      </c>
      <c r="F26" s="217">
        <v>-9675</v>
      </c>
      <c r="G26" s="218" t="s">
        <v>6</v>
      </c>
      <c r="H26" s="197"/>
      <c r="I26" s="197"/>
      <c r="J26" s="197"/>
    </row>
    <row r="27" spans="1:10" ht="13.8" thickBot="1" x14ac:dyDescent="0.35">
      <c r="A27" s="205" t="s">
        <v>163</v>
      </c>
      <c r="B27" s="215">
        <v>-9</v>
      </c>
      <c r="C27" s="215">
        <v>-7089</v>
      </c>
      <c r="D27" s="216">
        <v>-0.999</v>
      </c>
      <c r="E27" s="215">
        <v>-403</v>
      </c>
      <c r="F27" s="215">
        <v>-7161</v>
      </c>
      <c r="G27" s="216">
        <v>-0.94399999999999995</v>
      </c>
      <c r="H27" s="197"/>
      <c r="I27" s="197"/>
      <c r="J27" s="197"/>
    </row>
    <row r="28" spans="1:10" ht="13.8" thickBot="1" x14ac:dyDescent="0.35">
      <c r="A28" s="206" t="s">
        <v>389</v>
      </c>
      <c r="B28" s="214">
        <v>19484</v>
      </c>
      <c r="C28" s="214">
        <v>-3795</v>
      </c>
      <c r="D28" s="213" t="s">
        <v>6</v>
      </c>
      <c r="E28" s="214">
        <v>52512</v>
      </c>
      <c r="F28" s="214">
        <v>13189</v>
      </c>
      <c r="G28" s="213" t="s">
        <v>6</v>
      </c>
      <c r="H28" s="197"/>
      <c r="I28" s="197"/>
      <c r="J28" s="197"/>
    </row>
    <row r="29" spans="1:10" ht="13.8" thickBot="1" x14ac:dyDescent="0.35">
      <c r="A29" s="205" t="s">
        <v>164</v>
      </c>
      <c r="B29" s="215">
        <v>-1044</v>
      </c>
      <c r="C29" s="215">
        <v>-743</v>
      </c>
      <c r="D29" s="216">
        <v>0.40500000000000003</v>
      </c>
      <c r="E29" s="215">
        <v>-1787</v>
      </c>
      <c r="F29" s="215">
        <v>-1688</v>
      </c>
      <c r="G29" s="216">
        <v>5.8999999999999997E-2</v>
      </c>
      <c r="H29" s="197"/>
      <c r="I29" s="197"/>
      <c r="J29" s="197"/>
    </row>
    <row r="30" spans="1:10" ht="13.8" thickBot="1" x14ac:dyDescent="0.35">
      <c r="A30" s="206" t="s">
        <v>392</v>
      </c>
      <c r="B30" s="214">
        <v>18440</v>
      </c>
      <c r="C30" s="214">
        <v>-4538</v>
      </c>
      <c r="D30" s="213" t="s">
        <v>6</v>
      </c>
      <c r="E30" s="214">
        <v>50725</v>
      </c>
      <c r="F30" s="214">
        <v>11501</v>
      </c>
      <c r="G30" s="213" t="s">
        <v>6</v>
      </c>
      <c r="H30" s="197"/>
      <c r="I30" s="197"/>
      <c r="J30" s="197"/>
    </row>
    <row r="31" spans="1:10" ht="13.8" thickBot="1" x14ac:dyDescent="0.35">
      <c r="A31" s="219" t="s">
        <v>165</v>
      </c>
      <c r="B31" s="214"/>
      <c r="C31" s="214"/>
      <c r="D31" s="213"/>
      <c r="E31" s="214"/>
      <c r="F31" s="214"/>
      <c r="G31" s="213"/>
      <c r="H31" s="197"/>
      <c r="I31" s="197"/>
      <c r="J31" s="197"/>
    </row>
    <row r="32" spans="1:10" ht="13.8" thickBot="1" x14ac:dyDescent="0.35">
      <c r="A32" s="202" t="s">
        <v>166</v>
      </c>
      <c r="B32" s="217">
        <v>12359</v>
      </c>
      <c r="C32" s="217">
        <v>-5501</v>
      </c>
      <c r="D32" s="218" t="s">
        <v>6</v>
      </c>
      <c r="E32" s="217">
        <v>32866</v>
      </c>
      <c r="F32" s="217">
        <v>3197</v>
      </c>
      <c r="G32" s="218" t="s">
        <v>6</v>
      </c>
      <c r="H32" s="197"/>
      <c r="I32" s="197"/>
      <c r="J32" s="197"/>
    </row>
    <row r="33" spans="1:10" ht="13.8" thickBot="1" x14ac:dyDescent="0.35">
      <c r="A33" s="202" t="s">
        <v>167</v>
      </c>
      <c r="B33" s="217">
        <v>6081</v>
      </c>
      <c r="C33" s="217">
        <v>963</v>
      </c>
      <c r="D33" s="218" t="s">
        <v>6</v>
      </c>
      <c r="E33" s="217">
        <v>17859</v>
      </c>
      <c r="F33" s="217">
        <v>8304</v>
      </c>
      <c r="G33" s="218" t="s">
        <v>6</v>
      </c>
      <c r="H33" s="197"/>
      <c r="I33" s="197"/>
      <c r="J33" s="197"/>
    </row>
    <row r="34" spans="1:10" ht="13.8" thickBot="1" x14ac:dyDescent="0.35">
      <c r="A34" s="189"/>
      <c r="B34" s="211"/>
      <c r="C34" s="211"/>
      <c r="D34" s="211"/>
      <c r="E34" s="211"/>
      <c r="F34" s="211"/>
      <c r="G34" s="211"/>
      <c r="H34" s="197"/>
      <c r="I34" s="197"/>
      <c r="J34" s="197"/>
    </row>
    <row r="35" spans="1:10" ht="13.8" thickBot="1" x14ac:dyDescent="0.35">
      <c r="A35" s="206" t="s">
        <v>395</v>
      </c>
      <c r="B35" s="214">
        <v>17728</v>
      </c>
      <c r="C35" s="214">
        <v>-70</v>
      </c>
      <c r="D35" s="221" t="s">
        <v>6</v>
      </c>
      <c r="E35" s="214">
        <v>47278</v>
      </c>
      <c r="F35" s="214">
        <v>20449</v>
      </c>
      <c r="G35" s="221" t="s">
        <v>6</v>
      </c>
      <c r="H35" s="197"/>
      <c r="I35" s="197"/>
      <c r="J35" s="197"/>
    </row>
    <row r="36" spans="1:10" ht="13.8" thickBot="1" x14ac:dyDescent="0.35">
      <c r="A36" s="219" t="s">
        <v>165</v>
      </c>
      <c r="B36" s="222"/>
      <c r="C36" s="222"/>
      <c r="D36" s="223"/>
      <c r="E36" s="222"/>
      <c r="F36" s="222"/>
      <c r="G36" s="223"/>
      <c r="H36" s="197"/>
      <c r="I36" s="197"/>
      <c r="J36" s="197"/>
    </row>
    <row r="37" spans="1:10" ht="13.8" thickBot="1" x14ac:dyDescent="0.35">
      <c r="A37" s="202" t="s">
        <v>166</v>
      </c>
      <c r="B37" s="217">
        <v>11881.96</v>
      </c>
      <c r="C37" s="217">
        <v>-2507</v>
      </c>
      <c r="D37" s="224" t="s">
        <v>6</v>
      </c>
      <c r="E37" s="217">
        <v>30556.51</v>
      </c>
      <c r="F37" s="217">
        <v>9192</v>
      </c>
      <c r="G37" s="224" t="s">
        <v>6</v>
      </c>
      <c r="H37" s="197"/>
      <c r="I37" s="197"/>
      <c r="J37" s="197"/>
    </row>
    <row r="38" spans="1:10" ht="13.8" thickBot="1" x14ac:dyDescent="0.35">
      <c r="A38" s="202" t="s">
        <v>167</v>
      </c>
      <c r="B38" s="217">
        <v>5846.04</v>
      </c>
      <c r="C38" s="217">
        <v>2437</v>
      </c>
      <c r="D38" s="224" t="s">
        <v>6</v>
      </c>
      <c r="E38" s="217">
        <v>16721.490000000002</v>
      </c>
      <c r="F38" s="217">
        <v>11257</v>
      </c>
      <c r="G38" s="224">
        <v>0.48499999999999999</v>
      </c>
      <c r="H38" s="197"/>
      <c r="I38" s="197"/>
      <c r="J38" s="197"/>
    </row>
    <row r="39" spans="1:10" x14ac:dyDescent="0.3">
      <c r="B39" s="197"/>
      <c r="C39" s="197"/>
      <c r="D39" s="197"/>
      <c r="E39" s="197"/>
      <c r="F39" s="197"/>
      <c r="G39" s="197"/>
      <c r="H39" s="197"/>
      <c r="I39" s="197"/>
      <c r="J39" s="197"/>
    </row>
    <row r="40" spans="1:10" x14ac:dyDescent="0.3">
      <c r="B40" s="197"/>
      <c r="C40" s="197"/>
      <c r="D40" s="197"/>
      <c r="E40" s="197"/>
      <c r="F40" s="197"/>
      <c r="G40" s="197"/>
      <c r="H40" s="197"/>
      <c r="I40" s="197"/>
      <c r="J40" s="197"/>
    </row>
    <row r="41" spans="1:10" x14ac:dyDescent="0.3">
      <c r="A41" s="194" t="s">
        <v>69</v>
      </c>
      <c r="B41" s="193"/>
      <c r="C41" s="193"/>
      <c r="D41" s="193"/>
      <c r="E41" s="193"/>
      <c r="F41" s="193"/>
      <c r="G41" s="193"/>
      <c r="H41" s="197"/>
      <c r="I41" s="197"/>
      <c r="J41" s="197"/>
    </row>
    <row r="42" spans="1:10" ht="13.8" thickBot="1" x14ac:dyDescent="0.35">
      <c r="A42" s="202" t="s">
        <v>0</v>
      </c>
      <c r="B42" s="203" t="s">
        <v>335</v>
      </c>
      <c r="C42" s="203" t="s">
        <v>336</v>
      </c>
      <c r="D42" s="213" t="s">
        <v>5</v>
      </c>
      <c r="E42" s="203" t="s">
        <v>337</v>
      </c>
      <c r="F42" s="203" t="s">
        <v>338</v>
      </c>
      <c r="G42" s="213" t="s">
        <v>5</v>
      </c>
      <c r="H42" s="197"/>
      <c r="I42" s="197"/>
      <c r="J42" s="197"/>
    </row>
    <row r="43" spans="1:10" ht="13.8" thickBot="1" x14ac:dyDescent="0.35">
      <c r="A43" s="206" t="s">
        <v>541</v>
      </c>
      <c r="B43" s="222"/>
      <c r="C43" s="222"/>
      <c r="D43" s="222"/>
      <c r="E43" s="222"/>
      <c r="F43" s="222"/>
      <c r="G43" s="222"/>
      <c r="H43" s="197"/>
      <c r="I43" s="197"/>
      <c r="J43" s="197"/>
    </row>
    <row r="44" spans="1:10" ht="13.8" thickBot="1" x14ac:dyDescent="0.35">
      <c r="A44" s="205" t="s">
        <v>168</v>
      </c>
      <c r="B44" s="215">
        <v>192206</v>
      </c>
      <c r="C44" s="215">
        <v>154883</v>
      </c>
      <c r="D44" s="216">
        <v>0.24099999999999999</v>
      </c>
      <c r="E44" s="215">
        <v>547946</v>
      </c>
      <c r="F44" s="215">
        <v>467002</v>
      </c>
      <c r="G44" s="216">
        <v>0.17299999999999999</v>
      </c>
      <c r="H44" s="197"/>
      <c r="I44" s="212"/>
      <c r="J44" s="197"/>
    </row>
    <row r="45" spans="1:10" ht="13.8" thickBot="1" x14ac:dyDescent="0.35">
      <c r="A45" s="205" t="s">
        <v>169</v>
      </c>
      <c r="B45" s="215">
        <v>-135755</v>
      </c>
      <c r="C45" s="215">
        <v>-120327</v>
      </c>
      <c r="D45" s="216">
        <v>0.128</v>
      </c>
      <c r="E45" s="215">
        <v>-422504</v>
      </c>
      <c r="F45" s="215">
        <v>-351935</v>
      </c>
      <c r="G45" s="216">
        <v>0.20100000000000001</v>
      </c>
      <c r="H45" s="197"/>
      <c r="I45" s="212"/>
      <c r="J45" s="197"/>
    </row>
    <row r="46" spans="1:10" ht="13.8" thickBot="1" x14ac:dyDescent="0.35">
      <c r="A46" s="206" t="s">
        <v>170</v>
      </c>
      <c r="B46" s="214">
        <v>56451</v>
      </c>
      <c r="C46" s="214">
        <v>34556</v>
      </c>
      <c r="D46" s="213">
        <v>0.63400000000000001</v>
      </c>
      <c r="E46" s="214">
        <v>125442</v>
      </c>
      <c r="F46" s="214">
        <v>115067</v>
      </c>
      <c r="G46" s="213">
        <v>0.09</v>
      </c>
      <c r="H46" s="197"/>
      <c r="I46" s="212"/>
      <c r="J46" s="197"/>
    </row>
    <row r="47" spans="1:10" ht="13.8" thickBot="1" x14ac:dyDescent="0.35">
      <c r="A47" s="205" t="s">
        <v>171</v>
      </c>
      <c r="B47" s="215">
        <v>-14794</v>
      </c>
      <c r="C47" s="215">
        <v>-10054</v>
      </c>
      <c r="D47" s="216">
        <v>0.47099999999999997</v>
      </c>
      <c r="E47" s="215">
        <v>-40477</v>
      </c>
      <c r="F47" s="215">
        <v>-35536</v>
      </c>
      <c r="G47" s="216">
        <v>0.13900000000000001</v>
      </c>
      <c r="H47" s="197"/>
      <c r="I47" s="212"/>
      <c r="J47" s="197"/>
    </row>
    <row r="48" spans="1:10" ht="13.8" thickBot="1" x14ac:dyDescent="0.35">
      <c r="A48" s="205" t="s">
        <v>172</v>
      </c>
      <c r="B48" s="215">
        <v>-8688</v>
      </c>
      <c r="C48" s="215">
        <v>-5437</v>
      </c>
      <c r="D48" s="216">
        <v>0.59799999999999998</v>
      </c>
      <c r="E48" s="215">
        <v>-25860</v>
      </c>
      <c r="F48" s="215">
        <v>-15823</v>
      </c>
      <c r="G48" s="216">
        <v>0.63400000000000001</v>
      </c>
      <c r="H48" s="197"/>
      <c r="I48" s="212"/>
      <c r="J48" s="197"/>
    </row>
    <row r="49" spans="1:10" ht="13.8" thickBot="1" x14ac:dyDescent="0.35">
      <c r="A49" s="202" t="s">
        <v>173</v>
      </c>
      <c r="B49" s="217">
        <v>-15447</v>
      </c>
      <c r="C49" s="217">
        <v>-11054</v>
      </c>
      <c r="D49" s="218">
        <v>0.39700000000000002</v>
      </c>
      <c r="E49" s="217">
        <v>-45368</v>
      </c>
      <c r="F49" s="217">
        <v>-31750</v>
      </c>
      <c r="G49" s="218">
        <v>0.42899999999999999</v>
      </c>
      <c r="H49" s="197"/>
      <c r="I49" s="212"/>
      <c r="J49" s="197"/>
    </row>
    <row r="50" spans="1:10" ht="13.8" thickBot="1" x14ac:dyDescent="0.35">
      <c r="A50" s="205" t="s">
        <v>174</v>
      </c>
      <c r="B50" s="215">
        <v>252</v>
      </c>
      <c r="C50" s="215">
        <v>1624</v>
      </c>
      <c r="D50" s="216">
        <v>-0.84499999999999997</v>
      </c>
      <c r="E50" s="215">
        <v>817</v>
      </c>
      <c r="F50" s="215">
        <v>1130</v>
      </c>
      <c r="G50" s="216">
        <v>-0.27700000000000002</v>
      </c>
      <c r="H50" s="197"/>
      <c r="I50" s="212"/>
      <c r="J50" s="197"/>
    </row>
    <row r="51" spans="1:10" ht="13.8" thickBot="1" x14ac:dyDescent="0.35">
      <c r="A51" s="206" t="s">
        <v>175</v>
      </c>
      <c r="B51" s="214">
        <v>33221</v>
      </c>
      <c r="C51" s="214">
        <v>20689</v>
      </c>
      <c r="D51" s="213">
        <v>0.60599999999999998</v>
      </c>
      <c r="E51" s="214">
        <v>59922</v>
      </c>
      <c r="F51" s="214">
        <v>64838</v>
      </c>
      <c r="G51" s="213">
        <v>-7.5999999999999998E-2</v>
      </c>
      <c r="H51" s="197"/>
      <c r="I51" s="212"/>
      <c r="J51" s="197"/>
    </row>
    <row r="52" spans="1:10" ht="13.8" thickBot="1" x14ac:dyDescent="0.35">
      <c r="A52" s="205" t="s">
        <v>146</v>
      </c>
      <c r="B52" s="215">
        <v>-280</v>
      </c>
      <c r="C52" s="215">
        <v>-9</v>
      </c>
      <c r="D52" s="216" t="s">
        <v>6</v>
      </c>
      <c r="E52" s="215">
        <v>-681</v>
      </c>
      <c r="F52" s="215">
        <v>-472</v>
      </c>
      <c r="G52" s="216">
        <v>0.443</v>
      </c>
      <c r="H52" s="197"/>
      <c r="I52" s="212"/>
      <c r="J52" s="197"/>
    </row>
    <row r="53" spans="1:10" ht="13.8" thickBot="1" x14ac:dyDescent="0.35">
      <c r="A53" s="206" t="s">
        <v>101</v>
      </c>
      <c r="B53" s="214">
        <v>32941</v>
      </c>
      <c r="C53" s="214">
        <v>20680</v>
      </c>
      <c r="D53" s="213">
        <v>0.59299999999999997</v>
      </c>
      <c r="E53" s="214">
        <v>59241</v>
      </c>
      <c r="F53" s="214">
        <v>64366</v>
      </c>
      <c r="G53" s="213">
        <v>-0.08</v>
      </c>
      <c r="H53" s="197"/>
      <c r="I53" s="212"/>
      <c r="J53" s="197"/>
    </row>
    <row r="54" spans="1:10" ht="13.8" thickBot="1" x14ac:dyDescent="0.35">
      <c r="A54" s="206" t="s">
        <v>176</v>
      </c>
      <c r="B54" s="214">
        <v>26182</v>
      </c>
      <c r="C54" s="214">
        <v>15063</v>
      </c>
      <c r="D54" s="213">
        <v>0.73799999999999999</v>
      </c>
      <c r="E54" s="214">
        <v>39733</v>
      </c>
      <c r="F54" s="214">
        <v>48439</v>
      </c>
      <c r="G54" s="213">
        <v>-0.18</v>
      </c>
      <c r="H54" s="197"/>
      <c r="I54" s="212"/>
      <c r="J54" s="197"/>
    </row>
    <row r="55" spans="1:10" ht="13.8" thickBot="1" x14ac:dyDescent="0.35">
      <c r="A55" s="205"/>
      <c r="B55" s="215"/>
      <c r="C55" s="215"/>
      <c r="D55" s="216"/>
      <c r="E55" s="215"/>
      <c r="F55" s="215"/>
      <c r="G55" s="216"/>
      <c r="H55" s="197"/>
      <c r="I55" s="197"/>
      <c r="J55" s="197"/>
    </row>
    <row r="56" spans="1:10" ht="13.8" thickBot="1" x14ac:dyDescent="0.35">
      <c r="A56" s="206" t="s">
        <v>540</v>
      </c>
      <c r="B56" s="215"/>
      <c r="C56" s="215"/>
      <c r="D56" s="216"/>
      <c r="E56" s="215"/>
      <c r="F56" s="215"/>
      <c r="G56" s="216"/>
      <c r="H56" s="197"/>
      <c r="I56" s="197"/>
      <c r="J56" s="197"/>
    </row>
    <row r="57" spans="1:10" ht="13.8" thickBot="1" x14ac:dyDescent="0.35">
      <c r="A57" s="205" t="s">
        <v>177</v>
      </c>
      <c r="B57" s="215">
        <v>-3784</v>
      </c>
      <c r="C57" s="215">
        <v>-1445</v>
      </c>
      <c r="D57" s="216" t="s">
        <v>6</v>
      </c>
      <c r="E57" s="215">
        <v>-10666</v>
      </c>
      <c r="F57" s="215">
        <v>-3829</v>
      </c>
      <c r="G57" s="216" t="s">
        <v>6</v>
      </c>
      <c r="H57" s="197"/>
      <c r="I57" s="212"/>
      <c r="J57" s="197"/>
    </row>
    <row r="58" spans="1:10" ht="13.8" thickBot="1" x14ac:dyDescent="0.35">
      <c r="A58" s="205" t="s">
        <v>178</v>
      </c>
      <c r="B58" s="215">
        <v>580</v>
      </c>
      <c r="C58" s="215">
        <v>722</v>
      </c>
      <c r="D58" s="216">
        <v>-0.19700000000000001</v>
      </c>
      <c r="E58" s="215">
        <v>1717</v>
      </c>
      <c r="F58" s="215">
        <v>1842</v>
      </c>
      <c r="G58" s="216">
        <v>-6.8000000000000005E-2</v>
      </c>
      <c r="H58" s="197"/>
      <c r="I58" s="212"/>
      <c r="J58" s="197"/>
    </row>
    <row r="59" spans="1:10" ht="13.8" thickBot="1" x14ac:dyDescent="0.35">
      <c r="A59" s="205" t="s">
        <v>195</v>
      </c>
      <c r="B59" s="215">
        <v>-4532</v>
      </c>
      <c r="C59" s="215">
        <v>115</v>
      </c>
      <c r="D59" s="216" t="s">
        <v>6</v>
      </c>
      <c r="E59" s="215">
        <v>-4414</v>
      </c>
      <c r="F59" s="215">
        <v>961</v>
      </c>
      <c r="G59" s="216" t="s">
        <v>6</v>
      </c>
      <c r="H59" s="197"/>
      <c r="I59" s="212"/>
      <c r="J59" s="197"/>
    </row>
    <row r="60" spans="1:10" ht="13.8" thickBot="1" x14ac:dyDescent="0.35">
      <c r="A60" s="206" t="s">
        <v>538</v>
      </c>
      <c r="B60" s="214">
        <v>-7736</v>
      </c>
      <c r="C60" s="214">
        <v>-608</v>
      </c>
      <c r="D60" s="213" t="s">
        <v>6</v>
      </c>
      <c r="E60" s="214">
        <v>-13363</v>
      </c>
      <c r="F60" s="214">
        <v>-1026</v>
      </c>
      <c r="G60" s="213" t="s">
        <v>6</v>
      </c>
      <c r="H60" s="197"/>
      <c r="I60" s="212"/>
      <c r="J60" s="197"/>
    </row>
    <row r="61" spans="1:10" ht="13.8" thickBot="1" x14ac:dyDescent="0.35">
      <c r="A61" s="206"/>
      <c r="B61" s="214"/>
      <c r="C61" s="214"/>
      <c r="D61" s="213"/>
      <c r="E61" s="214"/>
      <c r="F61" s="214"/>
      <c r="G61" s="213"/>
      <c r="H61" s="197"/>
      <c r="I61" s="197"/>
      <c r="J61" s="197"/>
    </row>
    <row r="62" spans="1:10" ht="13.8" thickBot="1" x14ac:dyDescent="0.35">
      <c r="A62" s="206" t="s">
        <v>539</v>
      </c>
      <c r="B62" s="214"/>
      <c r="C62" s="214"/>
      <c r="D62" s="213"/>
      <c r="E62" s="214"/>
      <c r="F62" s="214"/>
      <c r="G62" s="213"/>
      <c r="H62" s="197"/>
      <c r="I62" s="197"/>
      <c r="J62" s="197"/>
    </row>
    <row r="63" spans="1:10" ht="13.8" thickBot="1" x14ac:dyDescent="0.35">
      <c r="A63" s="205" t="s">
        <v>196</v>
      </c>
      <c r="B63" s="215">
        <v>-11787</v>
      </c>
      <c r="C63" s="215">
        <v>-7093</v>
      </c>
      <c r="D63" s="216">
        <v>0.66200000000000003</v>
      </c>
      <c r="E63" s="215">
        <v>-26454</v>
      </c>
      <c r="F63" s="215">
        <v>-25926</v>
      </c>
      <c r="G63" s="216">
        <v>0.02</v>
      </c>
      <c r="H63" s="197"/>
      <c r="I63" s="212"/>
      <c r="J63" s="197"/>
    </row>
    <row r="64" spans="1:10" ht="13.8" thickBot="1" x14ac:dyDescent="0.35">
      <c r="A64" s="205" t="s">
        <v>110</v>
      </c>
      <c r="B64" s="215">
        <v>0</v>
      </c>
      <c r="C64" s="215">
        <v>-906</v>
      </c>
      <c r="D64" s="216" t="s">
        <v>6</v>
      </c>
      <c r="E64" s="215">
        <v>0</v>
      </c>
      <c r="F64" s="215">
        <v>-1179</v>
      </c>
      <c r="G64" s="216" t="s">
        <v>6</v>
      </c>
      <c r="H64" s="197"/>
      <c r="I64" s="212"/>
      <c r="J64" s="197"/>
    </row>
    <row r="65" spans="1:10" ht="13.8" thickBot="1" x14ac:dyDescent="0.35">
      <c r="A65" s="205" t="s">
        <v>148</v>
      </c>
      <c r="B65" s="215">
        <v>-5124</v>
      </c>
      <c r="C65" s="215">
        <v>-4244</v>
      </c>
      <c r="D65" s="216">
        <v>0.20699999999999999</v>
      </c>
      <c r="E65" s="215">
        <v>-14663</v>
      </c>
      <c r="F65" s="215">
        <v>-11826</v>
      </c>
      <c r="G65" s="216">
        <v>0.24</v>
      </c>
      <c r="H65" s="197"/>
      <c r="I65" s="212"/>
      <c r="J65" s="197"/>
    </row>
    <row r="66" spans="1:10" ht="13.8" thickBot="1" x14ac:dyDescent="0.35">
      <c r="A66" s="205" t="s">
        <v>179</v>
      </c>
      <c r="B66" s="215">
        <v>-1635</v>
      </c>
      <c r="C66" s="215">
        <v>-1373</v>
      </c>
      <c r="D66" s="216">
        <v>0.191</v>
      </c>
      <c r="E66" s="215">
        <v>-4845</v>
      </c>
      <c r="F66" s="215">
        <v>-4101</v>
      </c>
      <c r="G66" s="216">
        <v>0.18099999999999999</v>
      </c>
      <c r="H66" s="197"/>
      <c r="I66" s="212"/>
      <c r="J66" s="197"/>
    </row>
    <row r="67" spans="1:10" ht="13.8" thickBot="1" x14ac:dyDescent="0.35">
      <c r="A67" s="205" t="s">
        <v>180</v>
      </c>
      <c r="B67" s="215">
        <v>3081</v>
      </c>
      <c r="C67" s="215">
        <v>-27425</v>
      </c>
      <c r="D67" s="216" t="s">
        <v>6</v>
      </c>
      <c r="E67" s="215">
        <v>2847</v>
      </c>
      <c r="F67" s="215">
        <v>8485</v>
      </c>
      <c r="G67" s="216">
        <v>-0.66400000000000003</v>
      </c>
      <c r="H67" s="197"/>
      <c r="I67" s="212"/>
      <c r="J67" s="197"/>
    </row>
    <row r="68" spans="1:10" ht="13.8" thickBot="1" x14ac:dyDescent="0.35">
      <c r="A68" s="205" t="s">
        <v>181</v>
      </c>
      <c r="B68" s="215">
        <v>-643</v>
      </c>
      <c r="C68" s="215">
        <v>-870</v>
      </c>
      <c r="D68" s="216">
        <v>-0.26100000000000001</v>
      </c>
      <c r="E68" s="215">
        <v>-2063</v>
      </c>
      <c r="F68" s="215">
        <v>-2901</v>
      </c>
      <c r="G68" s="216">
        <v>-0.28899999999999998</v>
      </c>
      <c r="H68" s="197"/>
      <c r="I68" s="212"/>
      <c r="J68" s="197"/>
    </row>
    <row r="69" spans="1:10" ht="13.8" thickBot="1" x14ac:dyDescent="0.35">
      <c r="A69" s="206" t="s">
        <v>104</v>
      </c>
      <c r="B69" s="214">
        <v>-16108</v>
      </c>
      <c r="C69" s="214">
        <v>-41911</v>
      </c>
      <c r="D69" s="213">
        <v>-0.61599999999999999</v>
      </c>
      <c r="E69" s="214">
        <v>-45178</v>
      </c>
      <c r="F69" s="214">
        <v>-37448</v>
      </c>
      <c r="G69" s="213">
        <v>0.20599999999999999</v>
      </c>
      <c r="H69" s="197"/>
      <c r="I69" s="212"/>
      <c r="J69" s="197"/>
    </row>
    <row r="70" spans="1:10" ht="13.8" thickBot="1" x14ac:dyDescent="0.35">
      <c r="A70" s="206" t="s">
        <v>537</v>
      </c>
      <c r="B70" s="214">
        <v>-9349</v>
      </c>
      <c r="C70" s="214">
        <v>-36294</v>
      </c>
      <c r="D70" s="213">
        <v>-0.74199999999999999</v>
      </c>
      <c r="E70" s="214">
        <v>-25670</v>
      </c>
      <c r="F70" s="214">
        <v>-21521</v>
      </c>
      <c r="G70" s="213">
        <v>0.193</v>
      </c>
      <c r="H70" s="197"/>
      <c r="I70" s="212"/>
      <c r="J70" s="197"/>
    </row>
    <row r="71" spans="1:10" ht="13.8" thickBot="1" x14ac:dyDescent="0.35">
      <c r="A71" s="205"/>
      <c r="B71" s="215"/>
      <c r="C71" s="215"/>
      <c r="D71" s="216"/>
      <c r="E71" s="215"/>
      <c r="F71" s="215"/>
      <c r="G71" s="216"/>
      <c r="H71" s="197"/>
      <c r="I71" s="197"/>
      <c r="J71" s="197"/>
    </row>
    <row r="72" spans="1:10" ht="13.8" thickBot="1" x14ac:dyDescent="0.35">
      <c r="A72" s="205" t="s">
        <v>50</v>
      </c>
      <c r="B72" s="215">
        <v>-199</v>
      </c>
      <c r="C72" s="215">
        <v>960</v>
      </c>
      <c r="D72" s="216" t="s">
        <v>6</v>
      </c>
      <c r="E72" s="215">
        <v>-1026</v>
      </c>
      <c r="F72" s="215">
        <v>2252</v>
      </c>
      <c r="G72" s="216" t="s">
        <v>6</v>
      </c>
      <c r="H72" s="197"/>
      <c r="I72" s="212"/>
      <c r="J72" s="197"/>
    </row>
    <row r="73" spans="1:10" ht="13.8" thickBot="1" x14ac:dyDescent="0.35">
      <c r="A73" s="206" t="s">
        <v>139</v>
      </c>
      <c r="B73" s="214">
        <v>8898</v>
      </c>
      <c r="C73" s="214">
        <v>-20879</v>
      </c>
      <c r="D73" s="225" t="s">
        <v>6</v>
      </c>
      <c r="E73" s="214">
        <v>-326</v>
      </c>
      <c r="F73" s="214">
        <v>28144</v>
      </c>
      <c r="G73" s="225" t="s">
        <v>6</v>
      </c>
      <c r="H73" s="197"/>
      <c r="I73" s="212"/>
      <c r="J73" s="197"/>
    </row>
    <row r="74" spans="1:10" ht="13.8" thickBot="1" x14ac:dyDescent="0.35">
      <c r="A74" s="206" t="s">
        <v>182</v>
      </c>
      <c r="B74" s="214">
        <v>27632</v>
      </c>
      <c r="C74" s="214">
        <v>56797</v>
      </c>
      <c r="D74" s="213">
        <v>-0.51300000000000001</v>
      </c>
      <c r="E74" s="214">
        <v>36856</v>
      </c>
      <c r="F74" s="214">
        <v>7774</v>
      </c>
      <c r="G74" s="213" t="s">
        <v>6</v>
      </c>
      <c r="H74" s="197"/>
      <c r="I74" s="212"/>
      <c r="J74" s="197"/>
    </row>
    <row r="75" spans="1:10" ht="13.8" thickBot="1" x14ac:dyDescent="0.35">
      <c r="A75" s="206" t="s">
        <v>183</v>
      </c>
      <c r="B75" s="214">
        <v>36530</v>
      </c>
      <c r="C75" s="214">
        <v>35918</v>
      </c>
      <c r="D75" s="213">
        <v>1.7000000000000001E-2</v>
      </c>
      <c r="E75" s="214">
        <v>36530</v>
      </c>
      <c r="F75" s="214">
        <v>35918</v>
      </c>
      <c r="G75" s="213">
        <v>1.7000000000000001E-2</v>
      </c>
      <c r="H75" s="197"/>
      <c r="I75" s="212"/>
      <c r="J75" s="197"/>
    </row>
    <row r="76" spans="1:10" x14ac:dyDescent="0.3">
      <c r="B76" s="212"/>
      <c r="C76" s="212"/>
      <c r="D76" s="197"/>
      <c r="E76" s="212"/>
      <c r="F76" s="212"/>
      <c r="G76" s="197"/>
      <c r="H76" s="197"/>
      <c r="I76" s="197"/>
      <c r="J76" s="197"/>
    </row>
    <row r="77" spans="1:10" x14ac:dyDescent="0.3">
      <c r="B77" s="197"/>
      <c r="C77" s="197"/>
      <c r="D77" s="197"/>
      <c r="E77" s="197"/>
      <c r="F77" s="197"/>
      <c r="G77" s="197"/>
      <c r="H77" s="197"/>
      <c r="I77" s="197"/>
      <c r="J77" s="197"/>
    </row>
    <row r="78" spans="1:10" x14ac:dyDescent="0.3">
      <c r="A78" s="193" t="s">
        <v>86</v>
      </c>
      <c r="B78" s="193"/>
      <c r="C78" s="193"/>
      <c r="D78" s="193"/>
      <c r="E78" s="193"/>
      <c r="F78" s="193"/>
      <c r="G78" s="197"/>
      <c r="H78" s="197"/>
      <c r="I78" s="197"/>
      <c r="J78" s="197"/>
    </row>
    <row r="79" spans="1:10" ht="13.8" thickBot="1" x14ac:dyDescent="0.35">
      <c r="A79" s="202" t="s">
        <v>0</v>
      </c>
      <c r="B79" s="226">
        <v>44469</v>
      </c>
      <c r="C79" s="226">
        <v>44377</v>
      </c>
      <c r="D79" s="204" t="s">
        <v>5</v>
      </c>
      <c r="E79" s="226">
        <v>44196</v>
      </c>
      <c r="F79" s="204" t="s">
        <v>5</v>
      </c>
      <c r="G79" s="197"/>
      <c r="H79" s="197"/>
      <c r="I79" s="197"/>
      <c r="J79" s="197"/>
    </row>
    <row r="80" spans="1:10" ht="13.8" thickBot="1" x14ac:dyDescent="0.35">
      <c r="A80" s="205" t="s">
        <v>184</v>
      </c>
      <c r="B80" s="215">
        <v>36530</v>
      </c>
      <c r="C80" s="215">
        <v>27632</v>
      </c>
      <c r="D80" s="223">
        <v>0.32200000000000001</v>
      </c>
      <c r="E80" s="215">
        <v>36856</v>
      </c>
      <c r="F80" s="223">
        <v>-8.9999999999999993E-3</v>
      </c>
      <c r="G80" s="197"/>
      <c r="H80" s="212"/>
      <c r="I80" s="197"/>
      <c r="J80" s="197"/>
    </row>
    <row r="81" spans="1:10" ht="13.8" thickBot="1" x14ac:dyDescent="0.35">
      <c r="A81" s="205" t="s">
        <v>264</v>
      </c>
      <c r="B81" s="215">
        <v>17304</v>
      </c>
      <c r="C81" s="215">
        <v>12651</v>
      </c>
      <c r="D81" s="223">
        <v>0.36799999999999999</v>
      </c>
      <c r="E81" s="215">
        <v>12471</v>
      </c>
      <c r="F81" s="223">
        <v>0.38800000000000001</v>
      </c>
      <c r="G81" s="197"/>
      <c r="H81" s="212"/>
      <c r="I81" s="197"/>
      <c r="J81" s="197"/>
    </row>
    <row r="82" spans="1:10" ht="13.8" thickBot="1" x14ac:dyDescent="0.35">
      <c r="A82" s="205" t="s">
        <v>185</v>
      </c>
      <c r="B82" s="215">
        <v>67905</v>
      </c>
      <c r="C82" s="215">
        <v>68248</v>
      </c>
      <c r="D82" s="223">
        <v>-5.0000000000000001E-3</v>
      </c>
      <c r="E82" s="215">
        <v>57948</v>
      </c>
      <c r="F82" s="223">
        <v>0.17199999999999999</v>
      </c>
      <c r="G82" s="197"/>
      <c r="H82" s="212"/>
      <c r="I82" s="197"/>
      <c r="J82" s="197"/>
    </row>
    <row r="83" spans="1:10" ht="13.8" thickBot="1" x14ac:dyDescent="0.35">
      <c r="A83" s="205" t="s">
        <v>186</v>
      </c>
      <c r="B83" s="215">
        <v>41579</v>
      </c>
      <c r="C83" s="215">
        <v>40482</v>
      </c>
      <c r="D83" s="223">
        <v>2.7E-2</v>
      </c>
      <c r="E83" s="215">
        <v>35384</v>
      </c>
      <c r="F83" s="223">
        <v>0.17499999999999999</v>
      </c>
      <c r="G83" s="197"/>
      <c r="H83" s="212"/>
      <c r="I83" s="197"/>
      <c r="J83" s="197"/>
    </row>
    <row r="84" spans="1:10" ht="13.8" thickBot="1" x14ac:dyDescent="0.35">
      <c r="A84" s="205" t="s">
        <v>187</v>
      </c>
      <c r="B84" s="215">
        <v>87153</v>
      </c>
      <c r="C84" s="215">
        <v>84009</v>
      </c>
      <c r="D84" s="223">
        <v>3.6999999999999998E-2</v>
      </c>
      <c r="E84" s="215">
        <v>71888</v>
      </c>
      <c r="F84" s="223">
        <v>0.21199999999999999</v>
      </c>
      <c r="G84" s="197"/>
      <c r="H84" s="212"/>
      <c r="I84" s="197"/>
      <c r="J84" s="197"/>
    </row>
    <row r="85" spans="1:10" ht="13.8" thickBot="1" x14ac:dyDescent="0.35">
      <c r="A85" s="205" t="s">
        <v>188</v>
      </c>
      <c r="B85" s="215">
        <v>52611</v>
      </c>
      <c r="C85" s="215">
        <v>52583</v>
      </c>
      <c r="D85" s="223">
        <v>1E-3</v>
      </c>
      <c r="E85" s="215">
        <v>52964</v>
      </c>
      <c r="F85" s="223">
        <v>-7.0000000000000001E-3</v>
      </c>
      <c r="G85" s="197"/>
      <c r="H85" s="212"/>
      <c r="I85" s="197"/>
      <c r="J85" s="197"/>
    </row>
    <row r="86" spans="1:10" ht="13.8" thickBot="1" x14ac:dyDescent="0.35">
      <c r="A86" s="205" t="s">
        <v>189</v>
      </c>
      <c r="B86" s="215">
        <v>181093</v>
      </c>
      <c r="C86" s="215">
        <v>184584</v>
      </c>
      <c r="D86" s="223">
        <v>-1.9E-2</v>
      </c>
      <c r="E86" s="215">
        <v>179652</v>
      </c>
      <c r="F86" s="223">
        <v>8.0000000000000002E-3</v>
      </c>
      <c r="G86" s="197"/>
      <c r="H86" s="212"/>
      <c r="I86" s="197"/>
      <c r="J86" s="197"/>
    </row>
    <row r="87" spans="1:10" ht="13.8" thickBot="1" x14ac:dyDescent="0.35">
      <c r="A87" s="205" t="s">
        <v>190</v>
      </c>
      <c r="B87" s="215">
        <v>5244</v>
      </c>
      <c r="C87" s="215">
        <v>5957</v>
      </c>
      <c r="D87" s="223">
        <v>-0.12</v>
      </c>
      <c r="E87" s="215">
        <v>4300</v>
      </c>
      <c r="F87" s="223">
        <v>0.22</v>
      </c>
      <c r="G87" s="197"/>
      <c r="H87" s="212"/>
      <c r="I87" s="197"/>
      <c r="J87" s="197"/>
    </row>
    <row r="88" spans="1:10" ht="13.8" thickBot="1" x14ac:dyDescent="0.35">
      <c r="A88" s="205" t="s">
        <v>191</v>
      </c>
      <c r="B88" s="215">
        <v>299</v>
      </c>
      <c r="C88" s="215">
        <v>6405</v>
      </c>
      <c r="D88" s="223">
        <v>-0.95299999999999996</v>
      </c>
      <c r="E88" s="215">
        <v>13181</v>
      </c>
      <c r="F88" s="223">
        <v>-0.97699999999999998</v>
      </c>
      <c r="G88" s="197"/>
      <c r="H88" s="212"/>
      <c r="I88" s="197"/>
      <c r="J88" s="197"/>
    </row>
    <row r="89" spans="1:10" ht="13.8" thickBot="1" x14ac:dyDescent="0.35">
      <c r="A89" s="206" t="s">
        <v>265</v>
      </c>
      <c r="B89" s="214">
        <v>489718</v>
      </c>
      <c r="C89" s="214">
        <v>482551</v>
      </c>
      <c r="D89" s="221">
        <v>1.4999999999999999E-2</v>
      </c>
      <c r="E89" s="214">
        <v>464644</v>
      </c>
      <c r="F89" s="221">
        <v>5.3999999999999999E-2</v>
      </c>
      <c r="G89" s="197"/>
      <c r="H89" s="212"/>
      <c r="I89" s="197"/>
      <c r="J89" s="197"/>
    </row>
    <row r="90" spans="1:10" ht="13.8" thickBot="1" x14ac:dyDescent="0.35">
      <c r="A90" s="205" t="s">
        <v>192</v>
      </c>
      <c r="B90" s="215">
        <v>90816</v>
      </c>
      <c r="C90" s="215">
        <v>87842</v>
      </c>
      <c r="D90" s="223">
        <v>3.4000000000000002E-2</v>
      </c>
      <c r="E90" s="215">
        <v>88608</v>
      </c>
      <c r="F90" s="223">
        <v>2.5000000000000001E-2</v>
      </c>
      <c r="G90" s="197"/>
      <c r="H90" s="212"/>
      <c r="I90" s="197"/>
      <c r="J90" s="197"/>
    </row>
    <row r="91" spans="1:10" ht="13.8" thickBot="1" x14ac:dyDescent="0.35">
      <c r="A91" s="205" t="s">
        <v>302</v>
      </c>
      <c r="B91" s="215">
        <v>98374</v>
      </c>
      <c r="C91" s="215">
        <v>95970</v>
      </c>
      <c r="D91" s="223">
        <v>2.5000000000000001E-2</v>
      </c>
      <c r="E91" s="215">
        <v>85919</v>
      </c>
      <c r="F91" s="223">
        <v>0.14499999999999999</v>
      </c>
      <c r="G91" s="197"/>
      <c r="H91" s="212"/>
      <c r="I91" s="197"/>
      <c r="J91" s="197"/>
    </row>
    <row r="92" spans="1:10" ht="13.8" thickBot="1" x14ac:dyDescent="0.35">
      <c r="A92" s="205" t="s">
        <v>193</v>
      </c>
      <c r="B92" s="215">
        <v>150915</v>
      </c>
      <c r="C92" s="215">
        <v>152179</v>
      </c>
      <c r="D92" s="223">
        <v>-8.0000000000000002E-3</v>
      </c>
      <c r="E92" s="215">
        <v>159121</v>
      </c>
      <c r="F92" s="223">
        <v>-5.1999999999999998E-2</v>
      </c>
      <c r="G92" s="197"/>
      <c r="H92" s="212"/>
      <c r="I92" s="197"/>
      <c r="J92" s="197"/>
    </row>
    <row r="93" spans="1:10" ht="13.8" thickBot="1" x14ac:dyDescent="0.35">
      <c r="A93" s="205" t="s">
        <v>194</v>
      </c>
      <c r="B93" s="215">
        <v>23043</v>
      </c>
      <c r="C93" s="215">
        <v>19315</v>
      </c>
      <c r="D93" s="223">
        <v>0.193</v>
      </c>
      <c r="E93" s="215">
        <v>27400</v>
      </c>
      <c r="F93" s="223">
        <v>-0.159</v>
      </c>
      <c r="G93" s="197"/>
      <c r="H93" s="212"/>
      <c r="I93" s="197"/>
      <c r="J93" s="197"/>
    </row>
    <row r="94" spans="1:10" ht="13.8" thickBot="1" x14ac:dyDescent="0.35">
      <c r="A94" s="206" t="s">
        <v>266</v>
      </c>
      <c r="B94" s="214">
        <v>363148</v>
      </c>
      <c r="C94" s="214">
        <v>355306</v>
      </c>
      <c r="D94" s="221">
        <v>2.1999999999999999E-2</v>
      </c>
      <c r="E94" s="214">
        <v>361048</v>
      </c>
      <c r="F94" s="221">
        <v>6.0000000000000001E-3</v>
      </c>
      <c r="G94" s="197"/>
      <c r="H94" s="212"/>
      <c r="I94" s="197"/>
      <c r="J94" s="197"/>
    </row>
    <row r="95" spans="1:10" ht="13.8" thickBot="1" x14ac:dyDescent="0.35">
      <c r="A95" s="206" t="s">
        <v>223</v>
      </c>
      <c r="B95" s="214">
        <v>126570</v>
      </c>
      <c r="C95" s="214">
        <v>127245</v>
      </c>
      <c r="D95" s="221">
        <v>-5.0000000000000001E-3</v>
      </c>
      <c r="E95" s="214">
        <v>103596</v>
      </c>
      <c r="F95" s="221">
        <v>0.222</v>
      </c>
      <c r="G95" s="197"/>
      <c r="H95" s="212"/>
      <c r="I95" s="197"/>
      <c r="J95" s="197"/>
    </row>
    <row r="96" spans="1:10" x14ac:dyDescent="0.3">
      <c r="B96" s="197"/>
      <c r="C96" s="197"/>
      <c r="D96" s="197"/>
      <c r="E96" s="197"/>
      <c r="F96" s="197"/>
      <c r="G96" s="197"/>
      <c r="H96" s="197"/>
      <c r="I96" s="197"/>
      <c r="J96" s="197"/>
    </row>
    <row r="97" s="197" customFormat="1" x14ac:dyDescent="0.3"/>
    <row r="98" s="197" customFormat="1" x14ac:dyDescent="0.3"/>
    <row r="99" s="197" customFormat="1" x14ac:dyDescent="0.3"/>
    <row r="100" s="197" customFormat="1" x14ac:dyDescent="0.3"/>
    <row r="101" s="197" customFormat="1" x14ac:dyDescent="0.3"/>
    <row r="102" s="197" customFormat="1" x14ac:dyDescent="0.3"/>
    <row r="103" s="197" customFormat="1" x14ac:dyDescent="0.3"/>
    <row r="104" s="197" customFormat="1" x14ac:dyDescent="0.3"/>
    <row r="105" s="197" customFormat="1" x14ac:dyDescent="0.3"/>
    <row r="106" s="197" customFormat="1" x14ac:dyDescent="0.3"/>
    <row r="107" s="197" customFormat="1" x14ac:dyDescent="0.3"/>
    <row r="108" s="197" customFormat="1" x14ac:dyDescent="0.3"/>
    <row r="109" s="197" customFormat="1" x14ac:dyDescent="0.3"/>
    <row r="110" s="197" customFormat="1" x14ac:dyDescent="0.3"/>
    <row r="111" s="197" customFormat="1" x14ac:dyDescent="0.3"/>
    <row r="112" s="197" customFormat="1" x14ac:dyDescent="0.3"/>
    <row r="113" s="197" customFormat="1" x14ac:dyDescent="0.3"/>
    <row r="114" s="197" customFormat="1" x14ac:dyDescent="0.3"/>
    <row r="115" s="197" customFormat="1" x14ac:dyDescent="0.3"/>
    <row r="116" s="197" customFormat="1" x14ac:dyDescent="0.3"/>
    <row r="117" s="197" customFormat="1" x14ac:dyDescent="0.3"/>
    <row r="118" s="197" customFormat="1" x14ac:dyDescent="0.3"/>
    <row r="119" s="197" customFormat="1" x14ac:dyDescent="0.3"/>
    <row r="120" s="197" customFormat="1" x14ac:dyDescent="0.3"/>
    <row r="121" s="197" customFormat="1" x14ac:dyDescent="0.3"/>
    <row r="122" s="197" customFormat="1" x14ac:dyDescent="0.3"/>
    <row r="123" s="197" customFormat="1" x14ac:dyDescent="0.3"/>
    <row r="124" s="197" customFormat="1" x14ac:dyDescent="0.3"/>
    <row r="125" s="197" customFormat="1" x14ac:dyDescent="0.3"/>
    <row r="126" s="197" customFormat="1" x14ac:dyDescent="0.3"/>
    <row r="127" s="197" customFormat="1" x14ac:dyDescent="0.3"/>
    <row r="128" s="197" customFormat="1" x14ac:dyDescent="0.3"/>
    <row r="129" s="197" customFormat="1" x14ac:dyDescent="0.3"/>
    <row r="130" s="197" customFormat="1" x14ac:dyDescent="0.3"/>
    <row r="131" s="197" customFormat="1" x14ac:dyDescent="0.3"/>
    <row r="132" s="197" customFormat="1" x14ac:dyDescent="0.3"/>
    <row r="133" s="197" customFormat="1" x14ac:dyDescent="0.3"/>
    <row r="134" s="197" customFormat="1" x14ac:dyDescent="0.3"/>
    <row r="135" s="197" customFormat="1" x14ac:dyDescent="0.3"/>
    <row r="136" s="197" customFormat="1" x14ac:dyDescent="0.3"/>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Cover page </vt:lpstr>
      <vt:lpstr>NAV Statement 9M21</vt:lpstr>
      <vt:lpstr>NAV Statement 3Q21</vt:lpstr>
      <vt:lpstr>Portfolio Overview</vt:lpstr>
      <vt:lpstr>Value Creation 9M21</vt:lpstr>
      <vt:lpstr>Value Creation 3Q21</vt:lpstr>
      <vt:lpstr>Management P&amp;L</vt:lpstr>
      <vt:lpstr>Healthcare Services</vt:lpstr>
      <vt:lpstr>Retail (Pharmacy)</vt:lpstr>
      <vt:lpstr>Water Utility</vt:lpstr>
      <vt:lpstr>P&amp;C Insurance</vt:lpstr>
      <vt:lpstr>Medical Insurance</vt:lpstr>
      <vt:lpstr>Renewable Energy </vt:lpstr>
      <vt:lpstr>Education</vt:lpstr>
      <vt:lpstr>Wine</vt:lpstr>
      <vt:lpstr>Beer</vt:lpstr>
      <vt:lpstr>Distribution</vt:lpstr>
      <vt:lpstr>Auto Service</vt:lpstr>
      <vt:lpstr>Housing development</vt:lpstr>
      <vt:lpstr>Hospitality &amp; Commercial RE</vt:lpstr>
      <vt:lpstr>'NAV Statement 3Q21'!_ftnref1</vt:lpstr>
      <vt:lpstr>'NAV Statement 9M21'!_ftnref1</vt:lpstr>
      <vt:lpstr>'Portfolio Overview'!_ftnref1</vt:lpstr>
      <vt:lpstr>'Value Creation 3Q21'!_ftnref1</vt:lpstr>
      <vt:lpstr>'Value Creation 9M21'!_ftnref1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Ani Goshteliani</cp:lastModifiedBy>
  <cp:lastPrinted>2020-02-26T11:53:48Z</cp:lastPrinted>
  <dcterms:created xsi:type="dcterms:W3CDTF">2018-08-17T07:59:35Z</dcterms:created>
  <dcterms:modified xsi:type="dcterms:W3CDTF">2021-11-15T14:24:45Z</dcterms:modified>
</cp:coreProperties>
</file>